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sr-\Desktop\Xserver\競馬集計エクセル(Miya0100)\"/>
    </mc:Choice>
  </mc:AlternateContent>
  <xr:revisionPtr revIDLastSave="0" documentId="13_ncr:1_{7BFB7A59-5672-4298-9F80-ED7A8D351457}" xr6:coauthVersionLast="47" xr6:coauthVersionMax="47" xr10:uidLastSave="{00000000-0000-0000-0000-000000000000}"/>
  <bookViews>
    <workbookView xWindow="-110" yWindow="-110" windowWidth="19420" windowHeight="10300" xr2:uid="{EA5C2263-E86F-4191-9B1E-67B4074718B7}"/>
  </bookViews>
  <sheets>
    <sheet name="中央競馬" sheetId="1" r:id="rId1"/>
  </sheets>
  <definedNames>
    <definedName name="_xlnm._FilterDatabase" localSheetId="0" hidden="1">中央競馬!$B$11:$P$12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N16" i="1"/>
  <c r="O16" i="1" s="1"/>
  <c r="O17" i="1"/>
  <c r="O18" i="1"/>
  <c r="O19" i="1"/>
  <c r="N20" i="1"/>
  <c r="O20" i="1" s="1"/>
  <c r="N21" i="1"/>
  <c r="O21" i="1" l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6" i="1"/>
  <c r="O35" i="1"/>
  <c r="H8" i="1"/>
  <c r="I37" i="1"/>
  <c r="E8" i="1" s="1"/>
  <c r="N37" i="1" l="1"/>
  <c r="F8" i="1" s="1"/>
  <c r="G8" i="1" s="1"/>
  <c r="O37" i="1" l="1"/>
</calcChain>
</file>

<file path=xl/sharedStrings.xml><?xml version="1.0" encoding="utf-8"?>
<sst xmlns="http://schemas.openxmlformats.org/spreadsheetml/2006/main" count="245" uniqueCount="67">
  <si>
    <t>【全予想レースの集計】集計のみです。</t>
    <rPh sb="1" eb="2">
      <t>ゼン</t>
    </rPh>
    <rPh sb="2" eb="4">
      <t>ヨソウ</t>
    </rPh>
    <rPh sb="11" eb="13">
      <t>シュウケイ</t>
    </rPh>
    <phoneticPr fontId="3"/>
  </si>
  <si>
    <t>開催日</t>
    <rPh sb="0" eb="2">
      <t>カイサイ</t>
    </rPh>
    <rPh sb="2" eb="3">
      <t>ヒ</t>
    </rPh>
    <phoneticPr fontId="3"/>
  </si>
  <si>
    <t>購入金額</t>
    <rPh sb="0" eb="2">
      <t>コウニュウ</t>
    </rPh>
    <rPh sb="2" eb="4">
      <t>キンガク</t>
    </rPh>
    <phoneticPr fontId="3"/>
  </si>
  <si>
    <t>回収金額</t>
    <rPh sb="0" eb="2">
      <t>カイシュウ</t>
    </rPh>
    <rPh sb="3" eb="4">
      <t>ガク</t>
    </rPh>
    <phoneticPr fontId="3"/>
  </si>
  <si>
    <t>回収率</t>
    <rPh sb="0" eb="2">
      <t>カイシュウ</t>
    </rPh>
    <rPh sb="2" eb="3">
      <t>リツ</t>
    </rPh>
    <phoneticPr fontId="3"/>
  </si>
  <si>
    <t>的中率</t>
    <rPh sb="0" eb="2">
      <t>テキチュウ</t>
    </rPh>
    <rPh sb="2" eb="3">
      <t>リツ</t>
    </rPh>
    <phoneticPr fontId="3"/>
  </si>
  <si>
    <t>Total</t>
    <phoneticPr fontId="3"/>
  </si>
  <si>
    <t>開催場所</t>
    <rPh sb="0" eb="2">
      <t>カイサイ</t>
    </rPh>
    <rPh sb="2" eb="4">
      <t>バショ</t>
    </rPh>
    <phoneticPr fontId="3"/>
  </si>
  <si>
    <t>レース</t>
    <phoneticPr fontId="3"/>
  </si>
  <si>
    <t>レース名</t>
    <rPh sb="3" eb="4">
      <t>メイ</t>
    </rPh>
    <phoneticPr fontId="3"/>
  </si>
  <si>
    <t>結果</t>
    <rPh sb="0" eb="2">
      <t>ケッカ</t>
    </rPh>
    <phoneticPr fontId="3"/>
  </si>
  <si>
    <t>備考</t>
    <rPh sb="0" eb="2">
      <t>ビコウ</t>
    </rPh>
    <phoneticPr fontId="3"/>
  </si>
  <si>
    <t>購入額</t>
    <rPh sb="0" eb="2">
      <t>コウニュウ</t>
    </rPh>
    <rPh sb="2" eb="3">
      <t>ガク</t>
    </rPh>
    <phoneticPr fontId="3"/>
  </si>
  <si>
    <t>オッズ</t>
    <phoneticPr fontId="3"/>
  </si>
  <si>
    <t>11Ｒ</t>
    <phoneticPr fontId="3"/>
  </si>
  <si>
    <t>total</t>
    <phoneticPr fontId="3"/>
  </si>
  <si>
    <t>－</t>
    <phoneticPr fontId="3"/>
  </si>
  <si>
    <t>自信
ランク</t>
    <rPh sb="0" eb="2">
      <t>ジシン</t>
    </rPh>
    <phoneticPr fontId="3"/>
  </si>
  <si>
    <t>B</t>
    <phoneticPr fontId="2"/>
  </si>
  <si>
    <t>種類</t>
    <rPh sb="0" eb="2">
      <t>シュルイ</t>
    </rPh>
    <phoneticPr fontId="3"/>
  </si>
  <si>
    <t>－</t>
    <phoneticPr fontId="2"/>
  </si>
  <si>
    <t>中山</t>
    <rPh sb="0" eb="2">
      <t>ナカヤマ</t>
    </rPh>
    <phoneticPr fontId="2"/>
  </si>
  <si>
    <t>中京</t>
    <rPh sb="0" eb="2">
      <t>チュウキョウ</t>
    </rPh>
    <phoneticPr fontId="2"/>
  </si>
  <si>
    <t>場所</t>
    <rPh sb="0" eb="2">
      <t>バショ</t>
    </rPh>
    <phoneticPr fontId="3"/>
  </si>
  <si>
    <t>中央</t>
    <rPh sb="0" eb="2">
      <t>チュウオウ</t>
    </rPh>
    <phoneticPr fontId="2"/>
  </si>
  <si>
    <t>不的中</t>
    <rPh sb="0" eb="3">
      <t>フテキチュウ</t>
    </rPh>
    <phoneticPr fontId="2"/>
  </si>
  <si>
    <t>的中馬券</t>
    <rPh sb="0" eb="2">
      <t>テキチュウ</t>
    </rPh>
    <rPh sb="2" eb="4">
      <t>バケン</t>
    </rPh>
    <phoneticPr fontId="3"/>
  </si>
  <si>
    <t>【各予想レースの結果】</t>
    <rPh sb="1" eb="2">
      <t>カク</t>
    </rPh>
    <rPh sb="2" eb="4">
      <t>ヨソウ</t>
    </rPh>
    <rPh sb="8" eb="10">
      <t>ケッカ</t>
    </rPh>
    <phoneticPr fontId="3"/>
  </si>
  <si>
    <t>中央競馬公開予想全集計表 (2025年)</t>
    <rPh sb="0" eb="2">
      <t>チュウオウ</t>
    </rPh>
    <rPh sb="2" eb="4">
      <t>ケイバ</t>
    </rPh>
    <rPh sb="4" eb="6">
      <t>コウカイ</t>
    </rPh>
    <rPh sb="6" eb="8">
      <t>ヨソウ</t>
    </rPh>
    <rPh sb="8" eb="9">
      <t>ゼン</t>
    </rPh>
    <rPh sb="18" eb="19">
      <t>ネン</t>
    </rPh>
    <phoneticPr fontId="3"/>
  </si>
  <si>
    <t>これまでの中央競馬の2025年公開予想の全集計表です。</t>
    <rPh sb="5" eb="9">
      <t>チュウオウケイバ</t>
    </rPh>
    <rPh sb="14" eb="15">
      <t>ネン</t>
    </rPh>
    <rPh sb="15" eb="17">
      <t>コウカイ</t>
    </rPh>
    <rPh sb="17" eb="19">
      <t>ヨソウ</t>
    </rPh>
    <phoneticPr fontId="3"/>
  </si>
  <si>
    <t>中山金杯</t>
    <phoneticPr fontId="3"/>
  </si>
  <si>
    <t>京都金杯</t>
    <rPh sb="0" eb="2">
      <t>キョウト</t>
    </rPh>
    <phoneticPr fontId="3"/>
  </si>
  <si>
    <t>フェアリーS</t>
    <phoneticPr fontId="3"/>
  </si>
  <si>
    <t>日経新春杯</t>
    <phoneticPr fontId="3"/>
  </si>
  <si>
    <t>A</t>
    <phoneticPr fontId="2"/>
  </si>
  <si>
    <t>東京</t>
    <rPh sb="0" eb="2">
      <t>トウキョウ</t>
    </rPh>
    <phoneticPr fontId="2"/>
  </si>
  <si>
    <t>7Ｒ</t>
    <phoneticPr fontId="3"/>
  </si>
  <si>
    <t>3歳1勝クラス</t>
    <phoneticPr fontId="3"/>
  </si>
  <si>
    <t>フェブラリーステークス</t>
    <phoneticPr fontId="3"/>
  </si>
  <si>
    <t>弥生賞ディープインパクト記念</t>
    <phoneticPr fontId="3"/>
  </si>
  <si>
    <t>スプリングS</t>
    <phoneticPr fontId="3"/>
  </si>
  <si>
    <t>高松宮記念</t>
    <phoneticPr fontId="3"/>
  </si>
  <si>
    <t>桜花賞</t>
    <rPh sb="0" eb="3">
      <t>オウカショウ</t>
    </rPh>
    <phoneticPr fontId="3"/>
  </si>
  <si>
    <t>阪神</t>
    <rPh sb="0" eb="2">
      <t>ハンシン</t>
    </rPh>
    <phoneticPr fontId="2"/>
  </si>
  <si>
    <t>皐月賞</t>
    <rPh sb="0" eb="3">
      <t>サツキショウ</t>
    </rPh>
    <phoneticPr fontId="3"/>
  </si>
  <si>
    <t>京都</t>
    <rPh sb="0" eb="2">
      <t>キョウト</t>
    </rPh>
    <phoneticPr fontId="2"/>
  </si>
  <si>
    <t>天皇賞</t>
    <rPh sb="0" eb="3">
      <t>テンノウショウ</t>
    </rPh>
    <phoneticPr fontId="3"/>
  </si>
  <si>
    <t>NHKマイルカップ</t>
    <phoneticPr fontId="3"/>
  </si>
  <si>
    <t>ヴィクトリアマイル</t>
    <phoneticPr fontId="3"/>
  </si>
  <si>
    <t>オークス(優駿牝馬)</t>
    <phoneticPr fontId="3"/>
  </si>
  <si>
    <t>的中</t>
    <rPh sb="0" eb="2">
      <t>テキチュウ</t>
    </rPh>
    <phoneticPr fontId="2"/>
  </si>
  <si>
    <t>単勝</t>
    <rPh sb="0" eb="2">
      <t>タンショウ</t>
    </rPh>
    <phoneticPr fontId="2"/>
  </si>
  <si>
    <t>12Ｒ</t>
    <phoneticPr fontId="3"/>
  </si>
  <si>
    <t>日本ダービー(東京優駿)</t>
    <phoneticPr fontId="3"/>
  </si>
  <si>
    <t>3連複</t>
    <rPh sb="1" eb="3">
      <t>レンプク</t>
    </rPh>
    <phoneticPr fontId="2"/>
  </si>
  <si>
    <t>目黒記念</t>
    <phoneticPr fontId="3"/>
  </si>
  <si>
    <t>安田記念</t>
    <rPh sb="0" eb="2">
      <t>ヤスダ</t>
    </rPh>
    <phoneticPr fontId="3"/>
  </si>
  <si>
    <t>宝塚記念</t>
    <rPh sb="0" eb="2">
      <t>タカラヅカ</t>
    </rPh>
    <rPh sb="2" eb="4">
      <t>キネン</t>
    </rPh>
    <phoneticPr fontId="3"/>
  </si>
  <si>
    <t>札幌</t>
    <rPh sb="0" eb="2">
      <t>サッポロ</t>
    </rPh>
    <phoneticPr fontId="2"/>
  </si>
  <si>
    <t>札幌記念</t>
    <rPh sb="0" eb="4">
      <t>サッポロキネン</t>
    </rPh>
    <phoneticPr fontId="3"/>
  </si>
  <si>
    <t>馬連</t>
    <rPh sb="0" eb="2">
      <t>ウマレン</t>
    </rPh>
    <phoneticPr fontId="2"/>
  </si>
  <si>
    <t>新潟</t>
    <rPh sb="0" eb="2">
      <t>ニイガタ</t>
    </rPh>
    <phoneticPr fontId="2"/>
  </si>
  <si>
    <t>10Ｒ</t>
    <phoneticPr fontId="3"/>
  </si>
  <si>
    <t>飯豊特別</t>
    <phoneticPr fontId="3"/>
  </si>
  <si>
    <t>スプリンターズステークス</t>
    <phoneticPr fontId="3"/>
  </si>
  <si>
    <t>9Ｒ</t>
    <phoneticPr fontId="3"/>
  </si>
  <si>
    <t>tvk賞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</si>
</sst>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10"/>
      <name val="游ゴシック"/>
      <family val="3"/>
      <charset val="128"/>
      <scheme val="minor"/>
    </font>
    <font>
      <b/>
      <i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176" fontId="5" fillId="0" borderId="4" xfId="2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176" fontId="7" fillId="2" borderId="4" xfId="2" applyNumberFormat="1" applyFont="1" applyFill="1" applyBorder="1" applyAlignment="1">
      <alignment vertical="center"/>
    </xf>
    <xf numFmtId="38" fontId="6" fillId="0" borderId="0" xfId="0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176" fontId="6" fillId="0" borderId="8" xfId="2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8" xfId="0" applyNumberFormat="1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vertical="center"/>
    </xf>
    <xf numFmtId="38" fontId="8" fillId="3" borderId="8" xfId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/>
    </xf>
    <xf numFmtId="176" fontId="8" fillId="3" borderId="8" xfId="2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2844-0CCC-47BA-85BB-33A81CB33DC8}">
  <sheetPr>
    <pageSetUpPr fitToPage="1"/>
  </sheetPr>
  <dimension ref="A1:P38"/>
  <sheetViews>
    <sheetView showGridLines="0" tabSelected="1" zoomScale="55" zoomScaleNormal="55" workbookViewId="0">
      <pane ySplit="9" topLeftCell="A10" activePane="bottomLeft" state="frozen"/>
      <selection pane="bottomLeft" activeCell="A2" sqref="A2"/>
    </sheetView>
  </sheetViews>
  <sheetFormatPr defaultRowHeight="18" x14ac:dyDescent="0.55000000000000004"/>
  <cols>
    <col min="1" max="2" width="5.58203125" style="1" customWidth="1"/>
    <col min="3" max="3" width="6.6640625" style="1" bestFit="1" customWidth="1"/>
    <col min="4" max="16" width="12.6640625" style="1" customWidth="1"/>
    <col min="17" max="16384" width="8.6640625" style="1"/>
  </cols>
  <sheetData>
    <row r="1" spans="1:16" ht="58.5" x14ac:dyDescent="0.55000000000000004">
      <c r="A1" s="38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x14ac:dyDescent="0.55000000000000004">
      <c r="J2" s="2"/>
    </row>
    <row r="3" spans="1:16" s="12" customFormat="1" x14ac:dyDescent="0.55000000000000004">
      <c r="A3" s="12" t="s">
        <v>29</v>
      </c>
      <c r="J3" s="13"/>
    </row>
    <row r="4" spans="1:16" s="12" customFormat="1" x14ac:dyDescent="0.55000000000000004">
      <c r="J4" s="13"/>
    </row>
    <row r="5" spans="1:16" s="12" customFormat="1" x14ac:dyDescent="0.55000000000000004">
      <c r="A5" s="12" t="s">
        <v>0</v>
      </c>
      <c r="E5" s="13"/>
      <c r="F5" s="13"/>
      <c r="G5" s="13"/>
      <c r="H5" s="13"/>
      <c r="I5" s="14"/>
      <c r="J5" s="15"/>
      <c r="K5" s="14"/>
      <c r="L5" s="14"/>
      <c r="M5" s="14"/>
      <c r="N5" s="14"/>
    </row>
    <row r="6" spans="1:16" s="13" customFormat="1" x14ac:dyDescent="0.55000000000000004">
      <c r="D6" s="44"/>
      <c r="E6" s="46" t="s">
        <v>2</v>
      </c>
      <c r="F6" s="46" t="s">
        <v>3</v>
      </c>
      <c r="G6" s="44" t="s">
        <v>4</v>
      </c>
      <c r="H6" s="44" t="s">
        <v>5</v>
      </c>
      <c r="J6" s="1"/>
    </row>
    <row r="7" spans="1:16" s="13" customFormat="1" ht="18.5" thickBot="1" x14ac:dyDescent="0.6">
      <c r="D7" s="45"/>
      <c r="E7" s="47"/>
      <c r="F7" s="48"/>
      <c r="G7" s="45"/>
      <c r="H7" s="45"/>
      <c r="J7" s="1"/>
    </row>
    <row r="8" spans="1:16" s="12" customFormat="1" ht="21" customHeight="1" thickTop="1" x14ac:dyDescent="0.55000000000000004">
      <c r="D8" s="17" t="s">
        <v>6</v>
      </c>
      <c r="E8" s="18">
        <f>I37</f>
        <v>53700</v>
      </c>
      <c r="F8" s="18">
        <f>N37</f>
        <v>18130</v>
      </c>
      <c r="G8" s="19">
        <f>F8/E8</f>
        <v>0.33761638733705773</v>
      </c>
      <c r="H8" s="19">
        <f>COUNTIF(J12:J36,"的中")/(COUNTIF(J12:J36,"的中")+COUNTIF(J12:J36,"不的中"))</f>
        <v>0.125</v>
      </c>
      <c r="I8" s="20"/>
      <c r="J8" s="1"/>
    </row>
    <row r="9" spans="1:16" x14ac:dyDescent="0.55000000000000004">
      <c r="D9" s="2"/>
      <c r="E9" s="3"/>
      <c r="F9" s="3"/>
      <c r="G9" s="4"/>
      <c r="H9" s="4"/>
    </row>
    <row r="10" spans="1:16" x14ac:dyDescent="0.55000000000000004">
      <c r="A10" s="1" t="s">
        <v>27</v>
      </c>
      <c r="J10" s="2"/>
    </row>
    <row r="11" spans="1:16" s="2" customFormat="1" x14ac:dyDescent="0.55000000000000004">
      <c r="B11" s="51" t="s">
        <v>23</v>
      </c>
      <c r="C11" s="51" t="s">
        <v>17</v>
      </c>
      <c r="D11" s="42" t="s">
        <v>1</v>
      </c>
      <c r="E11" s="42" t="s">
        <v>7</v>
      </c>
      <c r="F11" s="42" t="s">
        <v>8</v>
      </c>
      <c r="G11" s="52" t="s">
        <v>9</v>
      </c>
      <c r="H11" s="53"/>
      <c r="I11" s="42" t="s">
        <v>2</v>
      </c>
      <c r="J11" s="42" t="s">
        <v>10</v>
      </c>
      <c r="K11" s="39" t="s">
        <v>26</v>
      </c>
      <c r="L11" s="40"/>
      <c r="M11" s="40"/>
      <c r="N11" s="41"/>
      <c r="O11" s="42" t="s">
        <v>4</v>
      </c>
      <c r="P11" s="42" t="s">
        <v>11</v>
      </c>
    </row>
    <row r="12" spans="1:16" s="2" customFormat="1" x14ac:dyDescent="0.55000000000000004">
      <c r="B12" s="43"/>
      <c r="C12" s="43"/>
      <c r="D12" s="43"/>
      <c r="E12" s="43"/>
      <c r="F12" s="43"/>
      <c r="G12" s="54"/>
      <c r="H12" s="55"/>
      <c r="I12" s="43"/>
      <c r="J12" s="43"/>
      <c r="K12" s="24" t="s">
        <v>19</v>
      </c>
      <c r="L12" s="24" t="s">
        <v>12</v>
      </c>
      <c r="M12" s="24" t="s">
        <v>13</v>
      </c>
      <c r="N12" s="24" t="s">
        <v>3</v>
      </c>
      <c r="O12" s="43"/>
      <c r="P12" s="43"/>
    </row>
    <row r="13" spans="1:16" s="2" customFormat="1" x14ac:dyDescent="0.55000000000000004">
      <c r="B13" s="5" t="s">
        <v>24</v>
      </c>
      <c r="C13" s="5" t="s">
        <v>34</v>
      </c>
      <c r="D13" s="25">
        <v>45935</v>
      </c>
      <c r="E13" s="5" t="s">
        <v>35</v>
      </c>
      <c r="F13" s="21" t="s">
        <v>65</v>
      </c>
      <c r="G13" s="49" t="s">
        <v>66</v>
      </c>
      <c r="H13" s="50"/>
      <c r="I13" s="26">
        <v>2000</v>
      </c>
      <c r="J13" s="27" t="s">
        <v>25</v>
      </c>
      <c r="K13" s="16" t="s">
        <v>20</v>
      </c>
      <c r="L13" s="16" t="s">
        <v>20</v>
      </c>
      <c r="M13" s="16" t="s">
        <v>20</v>
      </c>
      <c r="N13" s="22">
        <v>0</v>
      </c>
      <c r="O13" s="23">
        <f t="shared" ref="O13" si="0">N13/I13</f>
        <v>0</v>
      </c>
      <c r="P13" s="5"/>
    </row>
    <row r="14" spans="1:16" s="2" customFormat="1" x14ac:dyDescent="0.55000000000000004">
      <c r="B14" s="5" t="s">
        <v>24</v>
      </c>
      <c r="C14" s="5" t="s">
        <v>18</v>
      </c>
      <c r="D14" s="25">
        <v>45928</v>
      </c>
      <c r="E14" s="5" t="s">
        <v>21</v>
      </c>
      <c r="F14" s="21" t="s">
        <v>14</v>
      </c>
      <c r="G14" s="49" t="s">
        <v>64</v>
      </c>
      <c r="H14" s="50"/>
      <c r="I14" s="26">
        <v>2800</v>
      </c>
      <c r="J14" s="27" t="s">
        <v>25</v>
      </c>
      <c r="K14" s="16" t="s">
        <v>20</v>
      </c>
      <c r="L14" s="16" t="s">
        <v>20</v>
      </c>
      <c r="M14" s="16" t="s">
        <v>20</v>
      </c>
      <c r="N14" s="22">
        <v>0</v>
      </c>
      <c r="O14" s="23">
        <f t="shared" ref="O14" si="1">N14/I14</f>
        <v>0</v>
      </c>
      <c r="P14" s="5"/>
    </row>
    <row r="15" spans="1:16" s="2" customFormat="1" x14ac:dyDescent="0.55000000000000004">
      <c r="B15" s="5" t="s">
        <v>24</v>
      </c>
      <c r="C15" s="5" t="s">
        <v>34</v>
      </c>
      <c r="D15" s="25">
        <v>45892</v>
      </c>
      <c r="E15" s="5" t="s">
        <v>61</v>
      </c>
      <c r="F15" s="21" t="s">
        <v>62</v>
      </c>
      <c r="G15" s="49" t="s">
        <v>63</v>
      </c>
      <c r="H15" s="50"/>
      <c r="I15" s="26">
        <v>5000</v>
      </c>
      <c r="J15" s="27" t="s">
        <v>25</v>
      </c>
      <c r="K15" s="16" t="s">
        <v>20</v>
      </c>
      <c r="L15" s="16" t="s">
        <v>20</v>
      </c>
      <c r="M15" s="16" t="s">
        <v>20</v>
      </c>
      <c r="N15" s="22">
        <v>0</v>
      </c>
      <c r="O15" s="23">
        <f t="shared" ref="O15" si="2">N15/I15</f>
        <v>0</v>
      </c>
      <c r="P15" s="5"/>
    </row>
    <row r="16" spans="1:16" s="2" customFormat="1" x14ac:dyDescent="0.55000000000000004">
      <c r="B16" s="5" t="s">
        <v>24</v>
      </c>
      <c r="C16" s="24" t="s">
        <v>18</v>
      </c>
      <c r="D16" s="29">
        <v>45886</v>
      </c>
      <c r="E16" s="24" t="s">
        <v>58</v>
      </c>
      <c r="F16" s="24" t="s">
        <v>14</v>
      </c>
      <c r="G16" s="39" t="s">
        <v>59</v>
      </c>
      <c r="H16" s="41"/>
      <c r="I16" s="30">
        <v>1900</v>
      </c>
      <c r="J16" s="31" t="s">
        <v>50</v>
      </c>
      <c r="K16" s="28" t="s">
        <v>60</v>
      </c>
      <c r="L16" s="32">
        <v>100</v>
      </c>
      <c r="M16" s="33">
        <v>71.400000000000006</v>
      </c>
      <c r="N16" s="34">
        <f>L16*M16</f>
        <v>7140.0000000000009</v>
      </c>
      <c r="O16" s="35">
        <f t="shared" ref="O16" si="3">N16/I16</f>
        <v>3.7578947368421058</v>
      </c>
      <c r="P16" s="24"/>
    </row>
    <row r="17" spans="2:16" s="2" customFormat="1" x14ac:dyDescent="0.55000000000000004">
      <c r="B17" s="5" t="s">
        <v>24</v>
      </c>
      <c r="C17" s="5" t="s">
        <v>18</v>
      </c>
      <c r="D17" s="25">
        <v>45823</v>
      </c>
      <c r="E17" s="5" t="s">
        <v>35</v>
      </c>
      <c r="F17" s="21" t="s">
        <v>14</v>
      </c>
      <c r="G17" s="49" t="s">
        <v>57</v>
      </c>
      <c r="H17" s="50"/>
      <c r="I17" s="26">
        <v>2700</v>
      </c>
      <c r="J17" s="27" t="s">
        <v>25</v>
      </c>
      <c r="K17" s="16" t="s">
        <v>20</v>
      </c>
      <c r="L17" s="16" t="s">
        <v>20</v>
      </c>
      <c r="M17" s="16" t="s">
        <v>20</v>
      </c>
      <c r="N17" s="22">
        <v>0</v>
      </c>
      <c r="O17" s="23">
        <f t="shared" ref="O17" si="4">N17/I17</f>
        <v>0</v>
      </c>
      <c r="P17" s="5"/>
    </row>
    <row r="18" spans="2:16" s="2" customFormat="1" x14ac:dyDescent="0.55000000000000004">
      <c r="B18" s="5" t="s">
        <v>24</v>
      </c>
      <c r="C18" s="5" t="s">
        <v>18</v>
      </c>
      <c r="D18" s="25">
        <v>45816</v>
      </c>
      <c r="E18" s="5" t="s">
        <v>35</v>
      </c>
      <c r="F18" s="21" t="s">
        <v>14</v>
      </c>
      <c r="G18" s="49" t="s">
        <v>56</v>
      </c>
      <c r="H18" s="50"/>
      <c r="I18" s="26">
        <v>2800</v>
      </c>
      <c r="J18" s="27" t="s">
        <v>25</v>
      </c>
      <c r="K18" s="16" t="s">
        <v>20</v>
      </c>
      <c r="L18" s="16" t="s">
        <v>20</v>
      </c>
      <c r="M18" s="16" t="s">
        <v>20</v>
      </c>
      <c r="N18" s="22">
        <v>0</v>
      </c>
      <c r="O18" s="23">
        <f t="shared" ref="O18" si="5">N18/I18</f>
        <v>0</v>
      </c>
      <c r="P18" s="5"/>
    </row>
    <row r="19" spans="2:16" s="2" customFormat="1" x14ac:dyDescent="0.55000000000000004">
      <c r="B19" s="5" t="s">
        <v>24</v>
      </c>
      <c r="C19" s="5" t="s">
        <v>18</v>
      </c>
      <c r="D19" s="25">
        <v>45809</v>
      </c>
      <c r="E19" s="5" t="s">
        <v>35</v>
      </c>
      <c r="F19" s="21" t="s">
        <v>52</v>
      </c>
      <c r="G19" s="49" t="s">
        <v>55</v>
      </c>
      <c r="H19" s="50"/>
      <c r="I19" s="26">
        <v>2300</v>
      </c>
      <c r="J19" s="27" t="s">
        <v>25</v>
      </c>
      <c r="K19" s="16" t="s">
        <v>20</v>
      </c>
      <c r="L19" s="16" t="s">
        <v>20</v>
      </c>
      <c r="M19" s="16" t="s">
        <v>20</v>
      </c>
      <c r="N19" s="22">
        <v>0</v>
      </c>
      <c r="O19" s="23">
        <f t="shared" ref="O19" si="6">N19/I19</f>
        <v>0</v>
      </c>
      <c r="P19" s="5"/>
    </row>
    <row r="20" spans="2:16" s="2" customFormat="1" x14ac:dyDescent="0.55000000000000004">
      <c r="B20" s="5" t="s">
        <v>24</v>
      </c>
      <c r="C20" s="24" t="s">
        <v>18</v>
      </c>
      <c r="D20" s="29">
        <v>45809</v>
      </c>
      <c r="E20" s="24" t="s">
        <v>35</v>
      </c>
      <c r="F20" s="24" t="s">
        <v>14</v>
      </c>
      <c r="G20" s="39" t="s">
        <v>53</v>
      </c>
      <c r="H20" s="41"/>
      <c r="I20" s="30">
        <v>2400</v>
      </c>
      <c r="J20" s="31" t="s">
        <v>50</v>
      </c>
      <c r="K20" s="28" t="s">
        <v>54</v>
      </c>
      <c r="L20" s="32">
        <v>100</v>
      </c>
      <c r="M20" s="33">
        <v>29.9</v>
      </c>
      <c r="N20" s="34">
        <f>L20*M20</f>
        <v>2990</v>
      </c>
      <c r="O20" s="35">
        <f t="shared" ref="O20" si="7">N20/I20</f>
        <v>1.2458333333333333</v>
      </c>
      <c r="P20" s="24"/>
    </row>
    <row r="21" spans="2:16" s="2" customFormat="1" x14ac:dyDescent="0.55000000000000004">
      <c r="B21" s="5" t="s">
        <v>24</v>
      </c>
      <c r="C21" s="24" t="s">
        <v>34</v>
      </c>
      <c r="D21" s="29">
        <v>45808</v>
      </c>
      <c r="E21" s="24" t="s">
        <v>35</v>
      </c>
      <c r="F21" s="24" t="s">
        <v>36</v>
      </c>
      <c r="G21" s="39" t="s">
        <v>37</v>
      </c>
      <c r="H21" s="41"/>
      <c r="I21" s="30">
        <v>2000</v>
      </c>
      <c r="J21" s="31" t="s">
        <v>50</v>
      </c>
      <c r="K21" s="28" t="s">
        <v>51</v>
      </c>
      <c r="L21" s="32">
        <v>2000</v>
      </c>
      <c r="M21" s="33">
        <v>4</v>
      </c>
      <c r="N21" s="34">
        <f>L21*M21</f>
        <v>8000</v>
      </c>
      <c r="O21" s="35">
        <f t="shared" ref="O21" si="8">N21/I21</f>
        <v>4</v>
      </c>
      <c r="P21" s="24"/>
    </row>
    <row r="22" spans="2:16" s="2" customFormat="1" x14ac:dyDescent="0.55000000000000004">
      <c r="B22" s="5" t="s">
        <v>24</v>
      </c>
      <c r="C22" s="5" t="s">
        <v>18</v>
      </c>
      <c r="D22" s="25">
        <v>45802</v>
      </c>
      <c r="E22" s="5" t="s">
        <v>35</v>
      </c>
      <c r="F22" s="21" t="s">
        <v>14</v>
      </c>
      <c r="G22" s="49" t="s">
        <v>49</v>
      </c>
      <c r="H22" s="50"/>
      <c r="I22" s="26">
        <v>2500</v>
      </c>
      <c r="J22" s="27" t="s">
        <v>25</v>
      </c>
      <c r="K22" s="16" t="s">
        <v>20</v>
      </c>
      <c r="L22" s="16" t="s">
        <v>20</v>
      </c>
      <c r="M22" s="16" t="s">
        <v>20</v>
      </c>
      <c r="N22" s="22">
        <v>0</v>
      </c>
      <c r="O22" s="23">
        <f t="shared" ref="O22" si="9">N22/I22</f>
        <v>0</v>
      </c>
      <c r="P22" s="5"/>
    </row>
    <row r="23" spans="2:16" s="2" customFormat="1" x14ac:dyDescent="0.55000000000000004">
      <c r="B23" s="5" t="s">
        <v>24</v>
      </c>
      <c r="C23" s="5" t="s">
        <v>18</v>
      </c>
      <c r="D23" s="25">
        <v>45795</v>
      </c>
      <c r="E23" s="5" t="s">
        <v>35</v>
      </c>
      <c r="F23" s="21" t="s">
        <v>14</v>
      </c>
      <c r="G23" s="49" t="s">
        <v>48</v>
      </c>
      <c r="H23" s="50"/>
      <c r="I23" s="26">
        <v>2500</v>
      </c>
      <c r="J23" s="27" t="s">
        <v>25</v>
      </c>
      <c r="K23" s="16" t="s">
        <v>20</v>
      </c>
      <c r="L23" s="16" t="s">
        <v>20</v>
      </c>
      <c r="M23" s="16" t="s">
        <v>20</v>
      </c>
      <c r="N23" s="22">
        <v>0</v>
      </c>
      <c r="O23" s="23">
        <f t="shared" ref="O23" si="10">N23/I23</f>
        <v>0</v>
      </c>
      <c r="P23" s="5"/>
    </row>
    <row r="24" spans="2:16" s="2" customFormat="1" x14ac:dyDescent="0.55000000000000004">
      <c r="B24" s="5" t="s">
        <v>24</v>
      </c>
      <c r="C24" s="5" t="s">
        <v>18</v>
      </c>
      <c r="D24" s="25">
        <v>45788</v>
      </c>
      <c r="E24" s="5" t="s">
        <v>35</v>
      </c>
      <c r="F24" s="21" t="s">
        <v>14</v>
      </c>
      <c r="G24" s="49" t="s">
        <v>47</v>
      </c>
      <c r="H24" s="50"/>
      <c r="I24" s="26">
        <v>2000</v>
      </c>
      <c r="J24" s="27" t="s">
        <v>25</v>
      </c>
      <c r="K24" s="16" t="s">
        <v>20</v>
      </c>
      <c r="L24" s="16" t="s">
        <v>20</v>
      </c>
      <c r="M24" s="16" t="s">
        <v>20</v>
      </c>
      <c r="N24" s="22">
        <v>0</v>
      </c>
      <c r="O24" s="23">
        <f t="shared" ref="O24" si="11">N24/I24</f>
        <v>0</v>
      </c>
      <c r="P24" s="5"/>
    </row>
    <row r="25" spans="2:16" s="2" customFormat="1" x14ac:dyDescent="0.55000000000000004">
      <c r="B25" s="5" t="s">
        <v>24</v>
      </c>
      <c r="C25" s="5" t="s">
        <v>18</v>
      </c>
      <c r="D25" s="25">
        <v>45781</v>
      </c>
      <c r="E25" s="5" t="s">
        <v>45</v>
      </c>
      <c r="F25" s="21" t="s">
        <v>14</v>
      </c>
      <c r="G25" s="49" t="s">
        <v>46</v>
      </c>
      <c r="H25" s="50"/>
      <c r="I25" s="26">
        <v>2500</v>
      </c>
      <c r="J25" s="27" t="s">
        <v>25</v>
      </c>
      <c r="K25" s="16" t="s">
        <v>20</v>
      </c>
      <c r="L25" s="16" t="s">
        <v>20</v>
      </c>
      <c r="M25" s="16" t="s">
        <v>20</v>
      </c>
      <c r="N25" s="22">
        <v>0</v>
      </c>
      <c r="O25" s="23">
        <f t="shared" ref="O25" si="12">N25/I25</f>
        <v>0</v>
      </c>
      <c r="P25" s="5"/>
    </row>
    <row r="26" spans="2:16" s="2" customFormat="1" x14ac:dyDescent="0.55000000000000004">
      <c r="B26" s="5" t="s">
        <v>24</v>
      </c>
      <c r="C26" s="5" t="s">
        <v>18</v>
      </c>
      <c r="D26" s="25">
        <v>45767</v>
      </c>
      <c r="E26" s="5" t="s">
        <v>21</v>
      </c>
      <c r="F26" s="21" t="s">
        <v>14</v>
      </c>
      <c r="G26" s="49" t="s">
        <v>44</v>
      </c>
      <c r="H26" s="50"/>
      <c r="I26" s="26">
        <v>2100</v>
      </c>
      <c r="J26" s="27" t="s">
        <v>25</v>
      </c>
      <c r="K26" s="16" t="s">
        <v>20</v>
      </c>
      <c r="L26" s="16" t="s">
        <v>20</v>
      </c>
      <c r="M26" s="16" t="s">
        <v>20</v>
      </c>
      <c r="N26" s="22">
        <v>0</v>
      </c>
      <c r="O26" s="23">
        <f t="shared" ref="O26" si="13">N26/I26</f>
        <v>0</v>
      </c>
      <c r="P26" s="5"/>
    </row>
    <row r="27" spans="2:16" s="2" customFormat="1" x14ac:dyDescent="0.55000000000000004">
      <c r="B27" s="5" t="s">
        <v>24</v>
      </c>
      <c r="C27" s="5" t="s">
        <v>18</v>
      </c>
      <c r="D27" s="25">
        <v>45760</v>
      </c>
      <c r="E27" s="5" t="s">
        <v>43</v>
      </c>
      <c r="F27" s="21" t="s">
        <v>14</v>
      </c>
      <c r="G27" s="49" t="s">
        <v>42</v>
      </c>
      <c r="H27" s="50"/>
      <c r="I27" s="26">
        <v>1800</v>
      </c>
      <c r="J27" s="27" t="s">
        <v>25</v>
      </c>
      <c r="K27" s="16" t="s">
        <v>20</v>
      </c>
      <c r="L27" s="16" t="s">
        <v>20</v>
      </c>
      <c r="M27" s="16" t="s">
        <v>20</v>
      </c>
      <c r="N27" s="22">
        <v>0</v>
      </c>
      <c r="O27" s="23">
        <f t="shared" ref="O27" si="14">N27/I27</f>
        <v>0</v>
      </c>
      <c r="P27" s="5"/>
    </row>
    <row r="28" spans="2:16" s="2" customFormat="1" x14ac:dyDescent="0.55000000000000004">
      <c r="B28" s="5" t="s">
        <v>24</v>
      </c>
      <c r="C28" s="5" t="s">
        <v>18</v>
      </c>
      <c r="D28" s="25">
        <v>45746</v>
      </c>
      <c r="E28" s="5" t="s">
        <v>22</v>
      </c>
      <c r="F28" s="21" t="s">
        <v>14</v>
      </c>
      <c r="G28" s="49" t="s">
        <v>41</v>
      </c>
      <c r="H28" s="50"/>
      <c r="I28" s="26">
        <v>2000</v>
      </c>
      <c r="J28" s="27" t="s">
        <v>25</v>
      </c>
      <c r="K28" s="16" t="s">
        <v>20</v>
      </c>
      <c r="L28" s="16" t="s">
        <v>20</v>
      </c>
      <c r="M28" s="16" t="s">
        <v>20</v>
      </c>
      <c r="N28" s="22">
        <v>0</v>
      </c>
      <c r="O28" s="23">
        <f t="shared" ref="O28" si="15">N28/I28</f>
        <v>0</v>
      </c>
      <c r="P28" s="5"/>
    </row>
    <row r="29" spans="2:16" s="2" customFormat="1" x14ac:dyDescent="0.55000000000000004">
      <c r="B29" s="5" t="s">
        <v>24</v>
      </c>
      <c r="C29" s="5" t="s">
        <v>18</v>
      </c>
      <c r="D29" s="25">
        <v>45732</v>
      </c>
      <c r="E29" s="5" t="s">
        <v>21</v>
      </c>
      <c r="F29" s="21" t="s">
        <v>14</v>
      </c>
      <c r="G29" s="49" t="s">
        <v>40</v>
      </c>
      <c r="H29" s="50"/>
      <c r="I29" s="26">
        <v>1600</v>
      </c>
      <c r="J29" s="27" t="s">
        <v>25</v>
      </c>
      <c r="K29" s="16" t="s">
        <v>20</v>
      </c>
      <c r="L29" s="16" t="s">
        <v>20</v>
      </c>
      <c r="M29" s="16" t="s">
        <v>20</v>
      </c>
      <c r="N29" s="22">
        <v>0</v>
      </c>
      <c r="O29" s="23">
        <f t="shared" ref="O29" si="16">N29/I29</f>
        <v>0</v>
      </c>
      <c r="P29" s="5"/>
    </row>
    <row r="30" spans="2:16" s="2" customFormat="1" x14ac:dyDescent="0.55000000000000004">
      <c r="B30" s="5" t="s">
        <v>24</v>
      </c>
      <c r="C30" s="5" t="s">
        <v>18</v>
      </c>
      <c r="D30" s="25">
        <v>45725</v>
      </c>
      <c r="E30" s="5" t="s">
        <v>21</v>
      </c>
      <c r="F30" s="21" t="s">
        <v>14</v>
      </c>
      <c r="G30" s="49" t="s">
        <v>39</v>
      </c>
      <c r="H30" s="50"/>
      <c r="I30" s="26">
        <v>1500</v>
      </c>
      <c r="J30" s="27" t="s">
        <v>25</v>
      </c>
      <c r="K30" s="16" t="s">
        <v>20</v>
      </c>
      <c r="L30" s="16" t="s">
        <v>20</v>
      </c>
      <c r="M30" s="16" t="s">
        <v>20</v>
      </c>
      <c r="N30" s="22">
        <v>0</v>
      </c>
      <c r="O30" s="23">
        <f t="shared" ref="O30" si="17">N30/I30</f>
        <v>0</v>
      </c>
      <c r="P30" s="5"/>
    </row>
    <row r="31" spans="2:16" s="2" customFormat="1" x14ac:dyDescent="0.55000000000000004">
      <c r="B31" s="5" t="s">
        <v>24</v>
      </c>
      <c r="C31" s="5" t="s">
        <v>18</v>
      </c>
      <c r="D31" s="25">
        <v>45711</v>
      </c>
      <c r="E31" s="5" t="s">
        <v>35</v>
      </c>
      <c r="F31" s="21" t="s">
        <v>14</v>
      </c>
      <c r="G31" s="49" t="s">
        <v>38</v>
      </c>
      <c r="H31" s="50"/>
      <c r="I31" s="26">
        <v>1500</v>
      </c>
      <c r="J31" s="27" t="s">
        <v>25</v>
      </c>
      <c r="K31" s="16" t="s">
        <v>20</v>
      </c>
      <c r="L31" s="16" t="s">
        <v>20</v>
      </c>
      <c r="M31" s="16" t="s">
        <v>20</v>
      </c>
      <c r="N31" s="22">
        <v>0</v>
      </c>
      <c r="O31" s="23">
        <f t="shared" ref="O31" si="18">N31/I31</f>
        <v>0</v>
      </c>
      <c r="P31" s="5"/>
    </row>
    <row r="32" spans="2:16" s="2" customFormat="1" x14ac:dyDescent="0.55000000000000004">
      <c r="B32" s="5" t="s">
        <v>24</v>
      </c>
      <c r="C32" s="5" t="s">
        <v>34</v>
      </c>
      <c r="D32" s="25">
        <v>45703</v>
      </c>
      <c r="E32" s="5" t="s">
        <v>35</v>
      </c>
      <c r="F32" s="21" t="s">
        <v>36</v>
      </c>
      <c r="G32" s="49" t="s">
        <v>37</v>
      </c>
      <c r="H32" s="50"/>
      <c r="I32" s="26">
        <v>2000</v>
      </c>
      <c r="J32" s="27" t="s">
        <v>25</v>
      </c>
      <c r="K32" s="16" t="s">
        <v>20</v>
      </c>
      <c r="L32" s="16" t="s">
        <v>20</v>
      </c>
      <c r="M32" s="16" t="s">
        <v>20</v>
      </c>
      <c r="N32" s="22">
        <v>0</v>
      </c>
      <c r="O32" s="23">
        <f t="shared" ref="O32" si="19">N32/I32</f>
        <v>0</v>
      </c>
      <c r="P32" s="5"/>
    </row>
    <row r="33" spans="2:16" s="2" customFormat="1" x14ac:dyDescent="0.55000000000000004">
      <c r="B33" s="5" t="s">
        <v>24</v>
      </c>
      <c r="C33" s="5" t="s">
        <v>18</v>
      </c>
      <c r="D33" s="25">
        <v>45676</v>
      </c>
      <c r="E33" s="5" t="s">
        <v>22</v>
      </c>
      <c r="F33" s="21" t="s">
        <v>14</v>
      </c>
      <c r="G33" s="49" t="s">
        <v>33</v>
      </c>
      <c r="H33" s="50"/>
      <c r="I33" s="26">
        <v>2500</v>
      </c>
      <c r="J33" s="27" t="s">
        <v>25</v>
      </c>
      <c r="K33" s="16" t="s">
        <v>20</v>
      </c>
      <c r="L33" s="16" t="s">
        <v>20</v>
      </c>
      <c r="M33" s="16" t="s">
        <v>20</v>
      </c>
      <c r="N33" s="22">
        <v>0</v>
      </c>
      <c r="O33" s="23">
        <f t="shared" ref="O33" si="20">N33/I33</f>
        <v>0</v>
      </c>
      <c r="P33" s="5"/>
    </row>
    <row r="34" spans="2:16" s="2" customFormat="1" x14ac:dyDescent="0.55000000000000004">
      <c r="B34" s="5" t="s">
        <v>24</v>
      </c>
      <c r="C34" s="5" t="s">
        <v>18</v>
      </c>
      <c r="D34" s="25">
        <v>45669</v>
      </c>
      <c r="E34" s="5" t="s">
        <v>21</v>
      </c>
      <c r="F34" s="21" t="s">
        <v>14</v>
      </c>
      <c r="G34" s="49" t="s">
        <v>32</v>
      </c>
      <c r="H34" s="50"/>
      <c r="I34" s="26">
        <v>2300</v>
      </c>
      <c r="J34" s="27" t="s">
        <v>25</v>
      </c>
      <c r="K34" s="16" t="s">
        <v>20</v>
      </c>
      <c r="L34" s="16" t="s">
        <v>20</v>
      </c>
      <c r="M34" s="16" t="s">
        <v>20</v>
      </c>
      <c r="N34" s="22">
        <v>0</v>
      </c>
      <c r="O34" s="23">
        <f t="shared" ref="O34" si="21">N34/I34</f>
        <v>0</v>
      </c>
      <c r="P34" s="5"/>
    </row>
    <row r="35" spans="2:16" s="2" customFormat="1" x14ac:dyDescent="0.55000000000000004">
      <c r="B35" s="5" t="s">
        <v>24</v>
      </c>
      <c r="C35" s="5" t="s">
        <v>18</v>
      </c>
      <c r="D35" s="25">
        <v>45662</v>
      </c>
      <c r="E35" s="5" t="s">
        <v>21</v>
      </c>
      <c r="F35" s="21" t="s">
        <v>14</v>
      </c>
      <c r="G35" s="49" t="s">
        <v>30</v>
      </c>
      <c r="H35" s="50"/>
      <c r="I35" s="26">
        <v>1500</v>
      </c>
      <c r="J35" s="27" t="s">
        <v>25</v>
      </c>
      <c r="K35" s="16" t="s">
        <v>20</v>
      </c>
      <c r="L35" s="16" t="s">
        <v>20</v>
      </c>
      <c r="M35" s="16" t="s">
        <v>20</v>
      </c>
      <c r="N35" s="22">
        <v>0</v>
      </c>
      <c r="O35" s="23">
        <f t="shared" ref="O35:O36" si="22">N35/I35</f>
        <v>0</v>
      </c>
      <c r="P35" s="5"/>
    </row>
    <row r="36" spans="2:16" s="2" customFormat="1" ht="18.5" thickBot="1" x14ac:dyDescent="0.6">
      <c r="B36" s="5" t="s">
        <v>24</v>
      </c>
      <c r="C36" s="5" t="s">
        <v>18</v>
      </c>
      <c r="D36" s="25">
        <v>45662</v>
      </c>
      <c r="E36" s="5" t="s">
        <v>22</v>
      </c>
      <c r="F36" s="21" t="s">
        <v>14</v>
      </c>
      <c r="G36" s="49" t="s">
        <v>31</v>
      </c>
      <c r="H36" s="50"/>
      <c r="I36" s="26">
        <v>1500</v>
      </c>
      <c r="J36" s="27" t="s">
        <v>25</v>
      </c>
      <c r="K36" s="16" t="s">
        <v>20</v>
      </c>
      <c r="L36" s="16" t="s">
        <v>20</v>
      </c>
      <c r="M36" s="16" t="s">
        <v>20</v>
      </c>
      <c r="N36" s="22">
        <v>0</v>
      </c>
      <c r="O36" s="23">
        <f t="shared" si="22"/>
        <v>0</v>
      </c>
      <c r="P36" s="5"/>
    </row>
    <row r="37" spans="2:16" ht="18.5" thickTop="1" x14ac:dyDescent="0.55000000000000004">
      <c r="B37" s="6" t="s">
        <v>16</v>
      </c>
      <c r="C37" s="6" t="s">
        <v>15</v>
      </c>
      <c r="D37" s="6" t="s">
        <v>16</v>
      </c>
      <c r="E37" s="6" t="s">
        <v>16</v>
      </c>
      <c r="F37" s="6" t="s">
        <v>16</v>
      </c>
      <c r="G37" s="36" t="s">
        <v>16</v>
      </c>
      <c r="H37" s="37"/>
      <c r="I37" s="7">
        <f>SUM(I12:I36)</f>
        <v>53700</v>
      </c>
      <c r="J37" s="8" t="s">
        <v>16</v>
      </c>
      <c r="K37" s="8" t="s">
        <v>16</v>
      </c>
      <c r="L37" s="8" t="s">
        <v>16</v>
      </c>
      <c r="M37" s="8" t="s">
        <v>16</v>
      </c>
      <c r="N37" s="7">
        <f>SUM(N12:N36)</f>
        <v>18130</v>
      </c>
      <c r="O37" s="9">
        <f>N37/I37</f>
        <v>0.33761638733705773</v>
      </c>
      <c r="P37" s="8" t="s">
        <v>16</v>
      </c>
    </row>
    <row r="38" spans="2:16" x14ac:dyDescent="0.55000000000000004">
      <c r="E38" s="2"/>
      <c r="F38" s="2"/>
      <c r="G38" s="2"/>
      <c r="H38" s="2"/>
      <c r="I38" s="10"/>
      <c r="J38" s="11"/>
      <c r="K38" s="10"/>
      <c r="L38" s="10"/>
      <c r="M38" s="10"/>
      <c r="N38" s="10"/>
    </row>
  </sheetData>
  <sheetProtection algorithmName="SHA-512" hashValue="i25KsKmLr4iVYqObAS0cLcoHMFnzNOBbgnRaxoV1YQZ3pQu3EAWcPYl4ORibAn/OxhhA7+Q8V/4Z8lQ/vF4vcg==" saltValue="YHcE8eGFpPzLtQFtp0eUZw==" spinCount="100000" sheet="1" selectLockedCells="1" selectUnlockedCells="1"/>
  <mergeCells count="42">
    <mergeCell ref="H6:H7"/>
    <mergeCell ref="G35:H35"/>
    <mergeCell ref="G36:H36"/>
    <mergeCell ref="G34:H34"/>
    <mergeCell ref="G20:H20"/>
    <mergeCell ref="G19:H19"/>
    <mergeCell ref="G17:H17"/>
    <mergeCell ref="G15:H15"/>
    <mergeCell ref="G14:H14"/>
    <mergeCell ref="G13:H13"/>
    <mergeCell ref="C11:C12"/>
    <mergeCell ref="G11:H12"/>
    <mergeCell ref="G32:H32"/>
    <mergeCell ref="G31:H31"/>
    <mergeCell ref="G30:H30"/>
    <mergeCell ref="G29:H29"/>
    <mergeCell ref="G28:H28"/>
    <mergeCell ref="G27:H27"/>
    <mergeCell ref="G26:H26"/>
    <mergeCell ref="G25:H25"/>
    <mergeCell ref="G24:H24"/>
    <mergeCell ref="G23:H23"/>
    <mergeCell ref="G21:H21"/>
    <mergeCell ref="G22:H22"/>
    <mergeCell ref="G18:H18"/>
    <mergeCell ref="G16:H16"/>
    <mergeCell ref="G37:H37"/>
    <mergeCell ref="A1:P1"/>
    <mergeCell ref="K11:N11"/>
    <mergeCell ref="O11:O12"/>
    <mergeCell ref="P11:P12"/>
    <mergeCell ref="D11:D12"/>
    <mergeCell ref="E11:E12"/>
    <mergeCell ref="F11:F12"/>
    <mergeCell ref="I11:I12"/>
    <mergeCell ref="J11:J12"/>
    <mergeCell ref="D6:D7"/>
    <mergeCell ref="E6:E7"/>
    <mergeCell ref="F6:F7"/>
    <mergeCell ref="G6:G7"/>
    <mergeCell ref="G33:H33"/>
    <mergeCell ref="B11:B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中央競馬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Miyakawa</dc:creator>
  <cp:lastModifiedBy>Yutaka Miyakawa</cp:lastModifiedBy>
  <cp:lastPrinted>2024-03-20T09:45:41Z</cp:lastPrinted>
  <dcterms:created xsi:type="dcterms:W3CDTF">2024-02-18T03:48:39Z</dcterms:created>
  <dcterms:modified xsi:type="dcterms:W3CDTF">2025-10-19T05:26:09Z</dcterms:modified>
</cp:coreProperties>
</file>