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sr-\Desktop\Xserver\競馬集計エクセル(Miya0100)\"/>
    </mc:Choice>
  </mc:AlternateContent>
  <xr:revisionPtr revIDLastSave="0" documentId="13_ncr:1_{EE5D017D-9B9A-462A-97B0-321FB1B7611E}" xr6:coauthVersionLast="47" xr6:coauthVersionMax="47" xr10:uidLastSave="{00000000-0000-0000-0000-000000000000}"/>
  <bookViews>
    <workbookView xWindow="-110" yWindow="-110" windowWidth="19420" windowHeight="10300" xr2:uid="{EA5C2263-E86F-4191-9B1E-67B4074718B7}"/>
  </bookViews>
  <sheets>
    <sheet name="中央競馬" sheetId="1" r:id="rId1"/>
  </sheets>
  <definedNames>
    <definedName name="_xlnm._FilterDatabase" localSheetId="0" hidden="1">中央競馬!$B$11:$P$12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3" i="1"/>
  <c r="O16" i="1"/>
  <c r="O17" i="1"/>
  <c r="N18" i="1"/>
  <c r="O18" i="1" s="1"/>
  <c r="O19" i="1"/>
  <c r="O20" i="1"/>
  <c r="O21" i="1"/>
  <c r="O22" i="1"/>
  <c r="O23" i="1"/>
  <c r="O24" i="1"/>
  <c r="O25" i="1"/>
  <c r="O26" i="1"/>
  <c r="O27" i="1"/>
  <c r="O29" i="1"/>
  <c r="O28" i="1"/>
  <c r="O30" i="1"/>
  <c r="O31" i="1"/>
  <c r="O32" i="1"/>
  <c r="O33" i="1"/>
  <c r="O34" i="1"/>
  <c r="O35" i="1"/>
  <c r="O36" i="1"/>
  <c r="O37" i="1"/>
  <c r="O38" i="1"/>
  <c r="O39" i="1"/>
  <c r="O41" i="1"/>
  <c r="O40" i="1"/>
  <c r="O43" i="1"/>
  <c r="O42" i="1"/>
  <c r="O44" i="1"/>
  <c r="O47" i="1"/>
  <c r="O45" i="1"/>
  <c r="N46" i="1"/>
  <c r="O46" i="1" s="1"/>
  <c r="H8" i="1"/>
  <c r="O49" i="1"/>
  <c r="O48" i="1"/>
  <c r="O51" i="1"/>
  <c r="O50" i="1"/>
  <c r="I56" i="1"/>
  <c r="E8" i="1" s="1"/>
  <c r="N53" i="1"/>
  <c r="N52" i="1"/>
  <c r="O54" i="1"/>
  <c r="N56" i="1" l="1"/>
  <c r="F8" i="1" s="1"/>
  <c r="G8" i="1" s="1"/>
  <c r="O52" i="1"/>
  <c r="O55" i="1"/>
  <c r="O56" i="1" l="1"/>
</calcChain>
</file>

<file path=xl/sharedStrings.xml><?xml version="1.0" encoding="utf-8"?>
<sst xmlns="http://schemas.openxmlformats.org/spreadsheetml/2006/main" count="417" uniqueCount="88">
  <si>
    <t>【全予想レースの集計】集計のみです。</t>
    <rPh sb="1" eb="2">
      <t>ゼン</t>
    </rPh>
    <rPh sb="2" eb="4">
      <t>ヨソウ</t>
    </rPh>
    <rPh sb="11" eb="13">
      <t>シュウケイ</t>
    </rPh>
    <phoneticPr fontId="3"/>
  </si>
  <si>
    <t>開催日</t>
    <rPh sb="0" eb="2">
      <t>カイサイ</t>
    </rPh>
    <rPh sb="2" eb="3">
      <t>ヒ</t>
    </rPh>
    <phoneticPr fontId="3"/>
  </si>
  <si>
    <t>購入金額</t>
    <rPh sb="0" eb="2">
      <t>コウニュウ</t>
    </rPh>
    <rPh sb="2" eb="4">
      <t>キンガク</t>
    </rPh>
    <phoneticPr fontId="3"/>
  </si>
  <si>
    <t>回収金額</t>
    <rPh sb="0" eb="2">
      <t>カイシュウ</t>
    </rPh>
    <rPh sb="3" eb="4">
      <t>ガク</t>
    </rPh>
    <phoneticPr fontId="3"/>
  </si>
  <si>
    <t>回収率</t>
    <rPh sb="0" eb="2">
      <t>カイシュウ</t>
    </rPh>
    <rPh sb="2" eb="3">
      <t>リツ</t>
    </rPh>
    <phoneticPr fontId="3"/>
  </si>
  <si>
    <t>的中率</t>
    <rPh sb="0" eb="2">
      <t>テキチュウ</t>
    </rPh>
    <rPh sb="2" eb="3">
      <t>リツ</t>
    </rPh>
    <phoneticPr fontId="3"/>
  </si>
  <si>
    <t>Total</t>
    <phoneticPr fontId="3"/>
  </si>
  <si>
    <t>開催場所</t>
    <rPh sb="0" eb="2">
      <t>カイサイ</t>
    </rPh>
    <rPh sb="2" eb="4">
      <t>バショ</t>
    </rPh>
    <phoneticPr fontId="3"/>
  </si>
  <si>
    <t>レース</t>
    <phoneticPr fontId="3"/>
  </si>
  <si>
    <t>レース名</t>
    <rPh sb="3" eb="4">
      <t>メイ</t>
    </rPh>
    <phoneticPr fontId="3"/>
  </si>
  <si>
    <t>結果</t>
    <rPh sb="0" eb="2">
      <t>ケッカ</t>
    </rPh>
    <phoneticPr fontId="3"/>
  </si>
  <si>
    <t>備考</t>
    <rPh sb="0" eb="2">
      <t>ビコウ</t>
    </rPh>
    <phoneticPr fontId="3"/>
  </si>
  <si>
    <t>購入額</t>
    <rPh sb="0" eb="2">
      <t>コウニュウ</t>
    </rPh>
    <rPh sb="2" eb="3">
      <t>ガク</t>
    </rPh>
    <phoneticPr fontId="3"/>
  </si>
  <si>
    <t>オッズ</t>
    <phoneticPr fontId="3"/>
  </si>
  <si>
    <t>11Ｒ</t>
    <phoneticPr fontId="3"/>
  </si>
  <si>
    <t>total</t>
    <phoneticPr fontId="3"/>
  </si>
  <si>
    <t>－</t>
    <phoneticPr fontId="3"/>
  </si>
  <si>
    <t>自信
ランク</t>
    <rPh sb="0" eb="2">
      <t>ジシン</t>
    </rPh>
    <phoneticPr fontId="3"/>
  </si>
  <si>
    <t>B</t>
    <phoneticPr fontId="2"/>
  </si>
  <si>
    <t>種類</t>
    <rPh sb="0" eb="2">
      <t>シュルイ</t>
    </rPh>
    <phoneticPr fontId="3"/>
  </si>
  <si>
    <t>東京</t>
    <rPh sb="0" eb="2">
      <t>トウキョウ</t>
    </rPh>
    <phoneticPr fontId="3"/>
  </si>
  <si>
    <t>フェブラリーステークス</t>
    <phoneticPr fontId="3"/>
  </si>
  <si>
    <t>－</t>
    <phoneticPr fontId="2"/>
  </si>
  <si>
    <t>B</t>
    <phoneticPr fontId="2"/>
  </si>
  <si>
    <t>中山</t>
    <rPh sb="0" eb="2">
      <t>ナカヤマ</t>
    </rPh>
    <phoneticPr fontId="2"/>
  </si>
  <si>
    <t>中山記念</t>
    <rPh sb="0" eb="2">
      <t>ナカヤマ</t>
    </rPh>
    <rPh sb="2" eb="4">
      <t>キネン</t>
    </rPh>
    <phoneticPr fontId="3"/>
  </si>
  <si>
    <t>A</t>
    <phoneticPr fontId="2"/>
  </si>
  <si>
    <t>中京</t>
    <rPh sb="0" eb="2">
      <t>チュウキョウ</t>
    </rPh>
    <phoneticPr fontId="2"/>
  </si>
  <si>
    <t>金鯱賞</t>
    <rPh sb="0" eb="3">
      <t>キンコショウ</t>
    </rPh>
    <phoneticPr fontId="3"/>
  </si>
  <si>
    <t>単勝</t>
    <rPh sb="0" eb="2">
      <t>タンショウ</t>
    </rPh>
    <phoneticPr fontId="2"/>
  </si>
  <si>
    <t>馬単</t>
    <rPh sb="0" eb="2">
      <t>ウマタン</t>
    </rPh>
    <phoneticPr fontId="2"/>
  </si>
  <si>
    <t>(上記に含む)</t>
    <rPh sb="1" eb="3">
      <t>ジョウキ</t>
    </rPh>
    <rPh sb="4" eb="5">
      <t>フク</t>
    </rPh>
    <phoneticPr fontId="2"/>
  </si>
  <si>
    <t>フラワーカップ</t>
    <phoneticPr fontId="3"/>
  </si>
  <si>
    <t>ファルコンステークス</t>
    <phoneticPr fontId="3"/>
  </si>
  <si>
    <t>〃</t>
    <phoneticPr fontId="2"/>
  </si>
  <si>
    <t>場所</t>
    <rPh sb="0" eb="2">
      <t>バショ</t>
    </rPh>
    <phoneticPr fontId="3"/>
  </si>
  <si>
    <t>中央</t>
    <rPh sb="0" eb="2">
      <t>チュウオウ</t>
    </rPh>
    <phoneticPr fontId="2"/>
  </si>
  <si>
    <t>阪神大賞典</t>
    <phoneticPr fontId="3"/>
  </si>
  <si>
    <t>スプリングステークス</t>
    <phoneticPr fontId="3"/>
  </si>
  <si>
    <t>阪神</t>
    <rPh sb="0" eb="2">
      <t>ハンシン</t>
    </rPh>
    <phoneticPr fontId="2"/>
  </si>
  <si>
    <t>中央競馬公開予想全集計表 (2024年)</t>
    <rPh sb="0" eb="2">
      <t>チュウオウ</t>
    </rPh>
    <rPh sb="2" eb="4">
      <t>ケイバ</t>
    </rPh>
    <rPh sb="4" eb="6">
      <t>コウカイ</t>
    </rPh>
    <rPh sb="6" eb="8">
      <t>ヨソウ</t>
    </rPh>
    <rPh sb="8" eb="9">
      <t>ゼン</t>
    </rPh>
    <rPh sb="18" eb="19">
      <t>ネン</t>
    </rPh>
    <phoneticPr fontId="3"/>
  </si>
  <si>
    <t>これまでの中央競馬の2024年公開予想の全集計表です。</t>
    <rPh sb="5" eb="9">
      <t>チュウオウケイバ</t>
    </rPh>
    <rPh sb="14" eb="15">
      <t>ネン</t>
    </rPh>
    <rPh sb="15" eb="17">
      <t>コウカイ</t>
    </rPh>
    <rPh sb="17" eb="19">
      <t>ヨソウ</t>
    </rPh>
    <phoneticPr fontId="3"/>
  </si>
  <si>
    <t>不的中</t>
    <rPh sb="0" eb="3">
      <t>フテキチュウ</t>
    </rPh>
    <phoneticPr fontId="2"/>
  </si>
  <si>
    <t>的中</t>
    <rPh sb="0" eb="2">
      <t>テキチュウ</t>
    </rPh>
    <phoneticPr fontId="2"/>
  </si>
  <si>
    <t>毎日杯</t>
    <phoneticPr fontId="3"/>
  </si>
  <si>
    <t>日経賞</t>
    <phoneticPr fontId="3"/>
  </si>
  <si>
    <t>馬連</t>
    <rPh sb="0" eb="2">
      <t>ウマレン</t>
    </rPh>
    <phoneticPr fontId="2"/>
  </si>
  <si>
    <t>的中馬券</t>
    <rPh sb="0" eb="2">
      <t>テキチュウ</t>
    </rPh>
    <rPh sb="2" eb="4">
      <t>バケン</t>
    </rPh>
    <phoneticPr fontId="3"/>
  </si>
  <si>
    <t>【各予想レースの結果】</t>
    <rPh sb="1" eb="2">
      <t>カク</t>
    </rPh>
    <rPh sb="2" eb="4">
      <t>ヨソウ</t>
    </rPh>
    <rPh sb="8" eb="10">
      <t>ケッカ</t>
    </rPh>
    <phoneticPr fontId="3"/>
  </si>
  <si>
    <t>高松宮記念</t>
    <rPh sb="3" eb="5">
      <t>キネン</t>
    </rPh>
    <phoneticPr fontId="3"/>
  </si>
  <si>
    <t>大阪杯</t>
    <rPh sb="0" eb="3">
      <t>オオサカハイ</t>
    </rPh>
    <phoneticPr fontId="3"/>
  </si>
  <si>
    <t>桜花賞</t>
    <rPh sb="0" eb="3">
      <t>オウカショウ</t>
    </rPh>
    <phoneticPr fontId="3"/>
  </si>
  <si>
    <t>皐月賞</t>
    <rPh sb="0" eb="3">
      <t>サツキショウ</t>
    </rPh>
    <phoneticPr fontId="3"/>
  </si>
  <si>
    <t>東京</t>
    <rPh sb="0" eb="2">
      <t>トウキョウ</t>
    </rPh>
    <phoneticPr fontId="2"/>
  </si>
  <si>
    <t>京都</t>
    <rPh sb="0" eb="2">
      <t>キョウト</t>
    </rPh>
    <phoneticPr fontId="2"/>
  </si>
  <si>
    <t>マイラーズC</t>
    <phoneticPr fontId="3"/>
  </si>
  <si>
    <t>フローラS</t>
    <phoneticPr fontId="3"/>
  </si>
  <si>
    <t>天皇賞(春)</t>
    <rPh sb="0" eb="3">
      <t>テンノウショウ</t>
    </rPh>
    <rPh sb="4" eb="5">
      <t>ハル</t>
    </rPh>
    <phoneticPr fontId="3"/>
  </si>
  <si>
    <t>NHKマイルカップ</t>
    <phoneticPr fontId="3"/>
  </si>
  <si>
    <t>ヴィクトリアマイル</t>
    <phoneticPr fontId="3"/>
  </si>
  <si>
    <t>優駿牝馬(オークス)</t>
    <phoneticPr fontId="3"/>
  </si>
  <si>
    <t>東京優駿(日本ダービー)</t>
    <rPh sb="0" eb="2">
      <t>トウキョウ</t>
    </rPh>
    <rPh sb="5" eb="7">
      <t>ニホン</t>
    </rPh>
    <phoneticPr fontId="3"/>
  </si>
  <si>
    <t>安田記念</t>
    <rPh sb="0" eb="4">
      <t>ヤスダキネン</t>
    </rPh>
    <phoneticPr fontId="3"/>
  </si>
  <si>
    <t xml:space="preserve">マーメイドS </t>
    <phoneticPr fontId="3"/>
  </si>
  <si>
    <t>福島</t>
    <rPh sb="0" eb="2">
      <t>フクシマ</t>
    </rPh>
    <phoneticPr fontId="2"/>
  </si>
  <si>
    <t>七夕賞</t>
    <rPh sb="0" eb="3">
      <t>タナバタショウ</t>
    </rPh>
    <phoneticPr fontId="3"/>
  </si>
  <si>
    <t>札幌</t>
    <rPh sb="0" eb="2">
      <t>サッポロ</t>
    </rPh>
    <phoneticPr fontId="2"/>
  </si>
  <si>
    <t>クイーンS</t>
    <phoneticPr fontId="3"/>
  </si>
  <si>
    <t>札幌記念</t>
    <rPh sb="0" eb="4">
      <t>サッポロキネン</t>
    </rPh>
    <phoneticPr fontId="3"/>
  </si>
  <si>
    <t>毎日王冠</t>
    <phoneticPr fontId="3"/>
  </si>
  <si>
    <t>京都大賞典</t>
    <phoneticPr fontId="3"/>
  </si>
  <si>
    <t>秋華賞</t>
    <rPh sb="0" eb="3">
      <t>シュウカショウ</t>
    </rPh>
    <phoneticPr fontId="3"/>
  </si>
  <si>
    <t>府中牝馬S</t>
    <rPh sb="0" eb="2">
      <t>フチュウ</t>
    </rPh>
    <rPh sb="2" eb="4">
      <t>ヒンバ</t>
    </rPh>
    <phoneticPr fontId="3"/>
  </si>
  <si>
    <t>菊花賞</t>
    <rPh sb="0" eb="3">
      <t>キッカショウ</t>
    </rPh>
    <phoneticPr fontId="3"/>
  </si>
  <si>
    <t>天皇賞(秋)</t>
    <rPh sb="0" eb="3">
      <t>テンノウショウ</t>
    </rPh>
    <rPh sb="4" eb="5">
      <t>アキ</t>
    </rPh>
    <phoneticPr fontId="3"/>
  </si>
  <si>
    <t>アルゼンチン共和国杯</t>
    <rPh sb="6" eb="8">
      <t>キョウワ</t>
    </rPh>
    <rPh sb="8" eb="9">
      <t>コク</t>
    </rPh>
    <rPh sb="9" eb="10">
      <t>ハイ</t>
    </rPh>
    <phoneticPr fontId="3"/>
  </si>
  <si>
    <t>エリザベス女王杯</t>
    <phoneticPr fontId="3"/>
  </si>
  <si>
    <t>マイルチャンピオンシップ</t>
    <phoneticPr fontId="3"/>
  </si>
  <si>
    <t>ジャパンカップ</t>
    <phoneticPr fontId="3"/>
  </si>
  <si>
    <t>12Ｒ</t>
    <phoneticPr fontId="3"/>
  </si>
  <si>
    <t>チャンピオンズカップ</t>
    <phoneticPr fontId="3"/>
  </si>
  <si>
    <t>阪神ジュベナイルF</t>
    <phoneticPr fontId="3"/>
  </si>
  <si>
    <t>朝日杯フューチュリティS</t>
    <phoneticPr fontId="3"/>
  </si>
  <si>
    <t>阪神カップ</t>
    <phoneticPr fontId="3"/>
  </si>
  <si>
    <t>有馬記念</t>
    <rPh sb="0" eb="4">
      <t>アリマキネン</t>
    </rPh>
    <phoneticPr fontId="3"/>
  </si>
  <si>
    <t>6Ｒ</t>
    <phoneticPr fontId="3"/>
  </si>
  <si>
    <t>2歳1勝クラス</t>
    <phoneticPr fontId="3"/>
  </si>
  <si>
    <t>ホープフルS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</si>
</sst>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color indexed="1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176" fontId="5" fillId="0" borderId="4" xfId="2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176" fontId="8" fillId="2" borderId="4" xfId="2" applyNumberFormat="1" applyFont="1" applyFill="1" applyBorder="1" applyAlignment="1">
      <alignment vertical="center"/>
    </xf>
    <xf numFmtId="38" fontId="7" fillId="0" borderId="0" xfId="0" applyNumberFormat="1" applyFo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1" xfId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vertical="center"/>
    </xf>
    <xf numFmtId="38" fontId="9" fillId="3" borderId="1" xfId="1" applyFont="1" applyFill="1" applyBorder="1" applyAlignment="1">
      <alignment horizontal="center" vertical="center"/>
    </xf>
    <xf numFmtId="176" fontId="9" fillId="3" borderId="8" xfId="2" applyNumberFormat="1" applyFont="1" applyFill="1" applyBorder="1" applyAlignment="1">
      <alignment vertical="center"/>
    </xf>
    <xf numFmtId="14" fontId="7" fillId="0" borderId="8" xfId="0" applyNumberFormat="1" applyFont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9" fillId="3" borderId="8" xfId="1" applyFont="1" applyFill="1" applyBorder="1" applyAlignment="1">
      <alignment vertical="center"/>
    </xf>
    <xf numFmtId="38" fontId="9" fillId="3" borderId="8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9" fillId="3" borderId="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2844-0CCC-47BA-85BB-33A81CB33DC8}">
  <sheetPr>
    <pageSetUpPr fitToPage="1"/>
  </sheetPr>
  <dimension ref="A1:P57"/>
  <sheetViews>
    <sheetView showGridLines="0" tabSelected="1" zoomScale="70" zoomScaleNormal="70" workbookViewId="0">
      <pane ySplit="9" topLeftCell="A10" activePane="bottomLeft" state="frozen"/>
      <selection pane="bottomLeft" activeCell="A6" sqref="A6"/>
    </sheetView>
  </sheetViews>
  <sheetFormatPr defaultRowHeight="18" x14ac:dyDescent="0.55000000000000004"/>
  <cols>
    <col min="1" max="2" width="5.58203125" style="1" customWidth="1"/>
    <col min="3" max="3" width="6.6640625" style="1" bestFit="1" customWidth="1"/>
    <col min="4" max="16" width="12.6640625" style="1" customWidth="1"/>
    <col min="17" max="16384" width="8.6640625" style="1"/>
  </cols>
  <sheetData>
    <row r="1" spans="1:16" ht="58.5" x14ac:dyDescent="0.55000000000000004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55000000000000004">
      <c r="J2" s="2"/>
    </row>
    <row r="3" spans="1:16" s="14" customFormat="1" x14ac:dyDescent="0.55000000000000004">
      <c r="A3" s="14" t="s">
        <v>41</v>
      </c>
      <c r="J3" s="15"/>
    </row>
    <row r="4" spans="1:16" s="14" customFormat="1" x14ac:dyDescent="0.55000000000000004">
      <c r="J4" s="15"/>
    </row>
    <row r="5" spans="1:16" s="14" customFormat="1" x14ac:dyDescent="0.55000000000000004">
      <c r="A5" s="14" t="s">
        <v>0</v>
      </c>
      <c r="E5" s="15"/>
      <c r="F5" s="15"/>
      <c r="G5" s="15"/>
      <c r="H5" s="15"/>
      <c r="I5" s="16"/>
      <c r="J5" s="17"/>
      <c r="K5" s="16"/>
      <c r="L5" s="16"/>
      <c r="M5" s="16"/>
      <c r="N5" s="16"/>
    </row>
    <row r="6" spans="1:16" s="15" customFormat="1" x14ac:dyDescent="0.55000000000000004">
      <c r="D6" s="56"/>
      <c r="E6" s="58" t="s">
        <v>2</v>
      </c>
      <c r="F6" s="58" t="s">
        <v>3</v>
      </c>
      <c r="G6" s="56" t="s">
        <v>4</v>
      </c>
      <c r="H6" s="56" t="s">
        <v>5</v>
      </c>
      <c r="J6" s="1"/>
    </row>
    <row r="7" spans="1:16" s="15" customFormat="1" ht="18.5" thickBot="1" x14ac:dyDescent="0.6">
      <c r="D7" s="57"/>
      <c r="E7" s="59"/>
      <c r="F7" s="60"/>
      <c r="G7" s="57"/>
      <c r="H7" s="57"/>
      <c r="J7" s="1"/>
    </row>
    <row r="8" spans="1:16" s="14" customFormat="1" ht="21" customHeight="1" thickTop="1" x14ac:dyDescent="0.55000000000000004">
      <c r="D8" s="19" t="s">
        <v>6</v>
      </c>
      <c r="E8" s="20">
        <f>I56</f>
        <v>116800</v>
      </c>
      <c r="F8" s="20">
        <f>N56</f>
        <v>29560</v>
      </c>
      <c r="G8" s="21">
        <f>F8/E8</f>
        <v>0.25308219178082192</v>
      </c>
      <c r="H8" s="21">
        <f>COUNTIF(J12:J55,"的中")/(COUNTIF(J12:J55,"的中")+COUNTIF(J12:J55,"不的中"))</f>
        <v>7.1428571428571425E-2</v>
      </c>
      <c r="I8" s="22"/>
      <c r="J8" s="1"/>
    </row>
    <row r="9" spans="1:16" x14ac:dyDescent="0.55000000000000004">
      <c r="D9" s="2"/>
      <c r="E9" s="3"/>
      <c r="F9" s="3"/>
      <c r="G9" s="4"/>
      <c r="H9" s="4"/>
    </row>
    <row r="10" spans="1:16" x14ac:dyDescent="0.55000000000000004">
      <c r="A10" s="1" t="s">
        <v>48</v>
      </c>
      <c r="J10" s="2"/>
    </row>
    <row r="11" spans="1:16" s="2" customFormat="1" x14ac:dyDescent="0.55000000000000004">
      <c r="B11" s="41" t="s">
        <v>35</v>
      </c>
      <c r="C11" s="41" t="s">
        <v>17</v>
      </c>
      <c r="D11" s="55" t="s">
        <v>1</v>
      </c>
      <c r="E11" s="55" t="s">
        <v>7</v>
      </c>
      <c r="F11" s="55" t="s">
        <v>8</v>
      </c>
      <c r="G11" s="43" t="s">
        <v>9</v>
      </c>
      <c r="H11" s="44"/>
      <c r="I11" s="55" t="s">
        <v>2</v>
      </c>
      <c r="J11" s="55" t="s">
        <v>10</v>
      </c>
      <c r="K11" s="52" t="s">
        <v>47</v>
      </c>
      <c r="L11" s="53"/>
      <c r="M11" s="53"/>
      <c r="N11" s="54"/>
      <c r="O11" s="55" t="s">
        <v>4</v>
      </c>
      <c r="P11" s="55" t="s">
        <v>11</v>
      </c>
    </row>
    <row r="12" spans="1:16" s="2" customFormat="1" x14ac:dyDescent="0.55000000000000004">
      <c r="B12" s="42"/>
      <c r="C12" s="42"/>
      <c r="D12" s="42"/>
      <c r="E12" s="42"/>
      <c r="F12" s="42"/>
      <c r="G12" s="45"/>
      <c r="H12" s="46"/>
      <c r="I12" s="42"/>
      <c r="J12" s="42"/>
      <c r="K12" s="27" t="s">
        <v>19</v>
      </c>
      <c r="L12" s="27" t="s">
        <v>12</v>
      </c>
      <c r="M12" s="27" t="s">
        <v>13</v>
      </c>
      <c r="N12" s="27" t="s">
        <v>3</v>
      </c>
      <c r="O12" s="42"/>
      <c r="P12" s="42"/>
    </row>
    <row r="13" spans="1:16" s="2" customFormat="1" x14ac:dyDescent="0.55000000000000004">
      <c r="B13" s="5" t="s">
        <v>36</v>
      </c>
      <c r="C13" s="5" t="s">
        <v>18</v>
      </c>
      <c r="D13" s="33">
        <v>45654</v>
      </c>
      <c r="E13" s="5" t="s">
        <v>24</v>
      </c>
      <c r="F13" s="24" t="s">
        <v>14</v>
      </c>
      <c r="G13" s="47" t="s">
        <v>87</v>
      </c>
      <c r="H13" s="48"/>
      <c r="I13" s="34">
        <v>2000</v>
      </c>
      <c r="J13" s="35" t="s">
        <v>42</v>
      </c>
      <c r="K13" s="18" t="s">
        <v>22</v>
      </c>
      <c r="L13" s="18" t="s">
        <v>22</v>
      </c>
      <c r="M13" s="18" t="s">
        <v>22</v>
      </c>
      <c r="N13" s="25">
        <v>0</v>
      </c>
      <c r="O13" s="26">
        <f t="shared" ref="O13:O15" si="0">N13/I13</f>
        <v>0</v>
      </c>
      <c r="P13" s="5"/>
    </row>
    <row r="14" spans="1:16" s="2" customFormat="1" x14ac:dyDescent="0.55000000000000004">
      <c r="B14" s="5" t="s">
        <v>36</v>
      </c>
      <c r="C14" s="5" t="s">
        <v>18</v>
      </c>
      <c r="D14" s="33">
        <v>45654</v>
      </c>
      <c r="E14" s="5" t="s">
        <v>54</v>
      </c>
      <c r="F14" s="24" t="s">
        <v>85</v>
      </c>
      <c r="G14" s="47" t="s">
        <v>86</v>
      </c>
      <c r="H14" s="48"/>
      <c r="I14" s="34">
        <v>2000</v>
      </c>
      <c r="J14" s="35" t="s">
        <v>42</v>
      </c>
      <c r="K14" s="18" t="s">
        <v>22</v>
      </c>
      <c r="L14" s="18" t="s">
        <v>22</v>
      </c>
      <c r="M14" s="18" t="s">
        <v>22</v>
      </c>
      <c r="N14" s="25">
        <v>0</v>
      </c>
      <c r="O14" s="26">
        <f t="shared" si="0"/>
        <v>0</v>
      </c>
      <c r="P14" s="5"/>
    </row>
    <row r="15" spans="1:16" s="2" customFormat="1" x14ac:dyDescent="0.55000000000000004">
      <c r="B15" s="5" t="s">
        <v>36</v>
      </c>
      <c r="C15" s="5" t="s">
        <v>18</v>
      </c>
      <c r="D15" s="33">
        <v>45648</v>
      </c>
      <c r="E15" s="5" t="s">
        <v>24</v>
      </c>
      <c r="F15" s="24" t="s">
        <v>14</v>
      </c>
      <c r="G15" s="47" t="s">
        <v>84</v>
      </c>
      <c r="H15" s="48"/>
      <c r="I15" s="34">
        <v>3000</v>
      </c>
      <c r="J15" s="35" t="s">
        <v>42</v>
      </c>
      <c r="K15" s="18" t="s">
        <v>22</v>
      </c>
      <c r="L15" s="18" t="s">
        <v>22</v>
      </c>
      <c r="M15" s="18" t="s">
        <v>22</v>
      </c>
      <c r="N15" s="25">
        <v>0</v>
      </c>
      <c r="O15" s="26">
        <f t="shared" si="0"/>
        <v>0</v>
      </c>
      <c r="P15" s="5"/>
    </row>
    <row r="16" spans="1:16" s="2" customFormat="1" x14ac:dyDescent="0.55000000000000004">
      <c r="B16" s="5" t="s">
        <v>36</v>
      </c>
      <c r="C16" s="5" t="s">
        <v>18</v>
      </c>
      <c r="D16" s="33">
        <v>45647</v>
      </c>
      <c r="E16" s="5" t="s">
        <v>54</v>
      </c>
      <c r="F16" s="24" t="s">
        <v>14</v>
      </c>
      <c r="G16" s="47" t="s">
        <v>83</v>
      </c>
      <c r="H16" s="48"/>
      <c r="I16" s="34">
        <v>2400</v>
      </c>
      <c r="J16" s="35" t="s">
        <v>42</v>
      </c>
      <c r="K16" s="18" t="s">
        <v>22</v>
      </c>
      <c r="L16" s="18" t="s">
        <v>22</v>
      </c>
      <c r="M16" s="18" t="s">
        <v>22</v>
      </c>
      <c r="N16" s="25">
        <v>0</v>
      </c>
      <c r="O16" s="26">
        <f t="shared" ref="O16" si="1">N16/I16</f>
        <v>0</v>
      </c>
      <c r="P16" s="5"/>
    </row>
    <row r="17" spans="2:16" s="2" customFormat="1" x14ac:dyDescent="0.55000000000000004">
      <c r="B17" s="5" t="s">
        <v>36</v>
      </c>
      <c r="C17" s="5" t="s">
        <v>18</v>
      </c>
      <c r="D17" s="33">
        <v>45641</v>
      </c>
      <c r="E17" s="5" t="s">
        <v>54</v>
      </c>
      <c r="F17" s="24" t="s">
        <v>14</v>
      </c>
      <c r="G17" s="47" t="s">
        <v>82</v>
      </c>
      <c r="H17" s="48"/>
      <c r="I17" s="34">
        <v>2500</v>
      </c>
      <c r="J17" s="35" t="s">
        <v>42</v>
      </c>
      <c r="K17" s="18" t="s">
        <v>22</v>
      </c>
      <c r="L17" s="18" t="s">
        <v>22</v>
      </c>
      <c r="M17" s="18" t="s">
        <v>22</v>
      </c>
      <c r="N17" s="25">
        <v>0</v>
      </c>
      <c r="O17" s="26">
        <f t="shared" ref="O17" si="2">N17/I17</f>
        <v>0</v>
      </c>
      <c r="P17" s="5"/>
    </row>
    <row r="18" spans="2:16" s="2" customFormat="1" x14ac:dyDescent="0.55000000000000004">
      <c r="B18" s="5" t="s">
        <v>36</v>
      </c>
      <c r="C18" s="27" t="s">
        <v>18</v>
      </c>
      <c r="D18" s="39">
        <v>45634</v>
      </c>
      <c r="E18" s="27" t="s">
        <v>54</v>
      </c>
      <c r="F18" s="27" t="s">
        <v>14</v>
      </c>
      <c r="G18" s="52" t="s">
        <v>81</v>
      </c>
      <c r="H18" s="54"/>
      <c r="I18" s="36">
        <v>3000</v>
      </c>
      <c r="J18" s="37" t="s">
        <v>43</v>
      </c>
      <c r="K18" s="29" t="s">
        <v>46</v>
      </c>
      <c r="L18" s="29">
        <v>200</v>
      </c>
      <c r="M18" s="29">
        <v>85.1</v>
      </c>
      <c r="N18" s="30">
        <f>L18*M18</f>
        <v>17020</v>
      </c>
      <c r="O18" s="32">
        <f t="shared" ref="O18" si="3">N18/I18</f>
        <v>5.6733333333333329</v>
      </c>
      <c r="P18" s="40"/>
    </row>
    <row r="19" spans="2:16" s="2" customFormat="1" x14ac:dyDescent="0.55000000000000004">
      <c r="B19" s="5" t="s">
        <v>36</v>
      </c>
      <c r="C19" s="5" t="s">
        <v>18</v>
      </c>
      <c r="D19" s="33">
        <v>45627</v>
      </c>
      <c r="E19" s="5" t="s">
        <v>27</v>
      </c>
      <c r="F19" s="24" t="s">
        <v>14</v>
      </c>
      <c r="G19" s="47" t="s">
        <v>80</v>
      </c>
      <c r="H19" s="48"/>
      <c r="I19" s="34">
        <v>4500</v>
      </c>
      <c r="J19" s="35" t="s">
        <v>42</v>
      </c>
      <c r="K19" s="18" t="s">
        <v>22</v>
      </c>
      <c r="L19" s="18" t="s">
        <v>22</v>
      </c>
      <c r="M19" s="18" t="s">
        <v>22</v>
      </c>
      <c r="N19" s="25">
        <v>0</v>
      </c>
      <c r="O19" s="26">
        <f t="shared" ref="O19" si="4">N19/I19</f>
        <v>0</v>
      </c>
      <c r="P19" s="5"/>
    </row>
    <row r="20" spans="2:16" s="2" customFormat="1" x14ac:dyDescent="0.55000000000000004">
      <c r="B20" s="5" t="s">
        <v>36</v>
      </c>
      <c r="C20" s="5" t="s">
        <v>26</v>
      </c>
      <c r="D20" s="33">
        <v>45620</v>
      </c>
      <c r="E20" s="5" t="s">
        <v>53</v>
      </c>
      <c r="F20" s="24" t="s">
        <v>79</v>
      </c>
      <c r="G20" s="47" t="s">
        <v>78</v>
      </c>
      <c r="H20" s="48"/>
      <c r="I20" s="34">
        <v>4700</v>
      </c>
      <c r="J20" s="35" t="s">
        <v>42</v>
      </c>
      <c r="K20" s="18" t="s">
        <v>22</v>
      </c>
      <c r="L20" s="18" t="s">
        <v>22</v>
      </c>
      <c r="M20" s="18" t="s">
        <v>22</v>
      </c>
      <c r="N20" s="25">
        <v>0</v>
      </c>
      <c r="O20" s="26">
        <f t="shared" ref="O20" si="5">N20/I20</f>
        <v>0</v>
      </c>
      <c r="P20" s="5"/>
    </row>
    <row r="21" spans="2:16" s="2" customFormat="1" x14ac:dyDescent="0.55000000000000004">
      <c r="B21" s="5" t="s">
        <v>36</v>
      </c>
      <c r="C21" s="5" t="s">
        <v>18</v>
      </c>
      <c r="D21" s="33">
        <v>45613</v>
      </c>
      <c r="E21" s="5" t="s">
        <v>54</v>
      </c>
      <c r="F21" s="24" t="s">
        <v>14</v>
      </c>
      <c r="G21" s="47" t="s">
        <v>77</v>
      </c>
      <c r="H21" s="48"/>
      <c r="I21" s="34">
        <v>3200</v>
      </c>
      <c r="J21" s="35" t="s">
        <v>42</v>
      </c>
      <c r="K21" s="18" t="s">
        <v>22</v>
      </c>
      <c r="L21" s="18" t="s">
        <v>22</v>
      </c>
      <c r="M21" s="18" t="s">
        <v>22</v>
      </c>
      <c r="N21" s="25">
        <v>0</v>
      </c>
      <c r="O21" s="26">
        <f t="shared" ref="O21" si="6">N21/I21</f>
        <v>0</v>
      </c>
      <c r="P21" s="5"/>
    </row>
    <row r="22" spans="2:16" s="2" customFormat="1" x14ac:dyDescent="0.55000000000000004">
      <c r="B22" s="5" t="s">
        <v>36</v>
      </c>
      <c r="C22" s="5" t="s">
        <v>18</v>
      </c>
      <c r="D22" s="33">
        <v>45606</v>
      </c>
      <c r="E22" s="5" t="s">
        <v>54</v>
      </c>
      <c r="F22" s="24" t="s">
        <v>14</v>
      </c>
      <c r="G22" s="47" t="s">
        <v>76</v>
      </c>
      <c r="H22" s="48"/>
      <c r="I22" s="34">
        <v>6000</v>
      </c>
      <c r="J22" s="35" t="s">
        <v>42</v>
      </c>
      <c r="K22" s="18" t="s">
        <v>22</v>
      </c>
      <c r="L22" s="18" t="s">
        <v>22</v>
      </c>
      <c r="M22" s="18" t="s">
        <v>22</v>
      </c>
      <c r="N22" s="25">
        <v>0</v>
      </c>
      <c r="O22" s="26">
        <f t="shared" ref="O22" si="7">N22/I22</f>
        <v>0</v>
      </c>
      <c r="P22" s="5"/>
    </row>
    <row r="23" spans="2:16" s="2" customFormat="1" x14ac:dyDescent="0.55000000000000004">
      <c r="B23" s="5" t="s">
        <v>36</v>
      </c>
      <c r="C23" s="5" t="s">
        <v>18</v>
      </c>
      <c r="D23" s="33">
        <v>45599</v>
      </c>
      <c r="E23" s="5" t="s">
        <v>53</v>
      </c>
      <c r="F23" s="24" t="s">
        <v>14</v>
      </c>
      <c r="G23" s="47" t="s">
        <v>75</v>
      </c>
      <c r="H23" s="48"/>
      <c r="I23" s="34">
        <v>1000</v>
      </c>
      <c r="J23" s="35" t="s">
        <v>42</v>
      </c>
      <c r="K23" s="18" t="s">
        <v>22</v>
      </c>
      <c r="L23" s="18" t="s">
        <v>22</v>
      </c>
      <c r="M23" s="18" t="s">
        <v>22</v>
      </c>
      <c r="N23" s="25">
        <v>0</v>
      </c>
      <c r="O23" s="26">
        <f t="shared" ref="O23" si="8">N23/I23</f>
        <v>0</v>
      </c>
      <c r="P23" s="5"/>
    </row>
    <row r="24" spans="2:16" s="2" customFormat="1" x14ac:dyDescent="0.55000000000000004">
      <c r="B24" s="5" t="s">
        <v>36</v>
      </c>
      <c r="C24" s="5" t="s">
        <v>26</v>
      </c>
      <c r="D24" s="33">
        <v>45592</v>
      </c>
      <c r="E24" s="5" t="s">
        <v>53</v>
      </c>
      <c r="F24" s="24" t="s">
        <v>14</v>
      </c>
      <c r="G24" s="47" t="s">
        <v>74</v>
      </c>
      <c r="H24" s="48"/>
      <c r="I24" s="34">
        <v>4000</v>
      </c>
      <c r="J24" s="35" t="s">
        <v>42</v>
      </c>
      <c r="K24" s="18" t="s">
        <v>22</v>
      </c>
      <c r="L24" s="18" t="s">
        <v>22</v>
      </c>
      <c r="M24" s="18" t="s">
        <v>22</v>
      </c>
      <c r="N24" s="25">
        <v>0</v>
      </c>
      <c r="O24" s="26">
        <f t="shared" ref="O24" si="9">N24/I24</f>
        <v>0</v>
      </c>
      <c r="P24" s="5"/>
    </row>
    <row r="25" spans="2:16" s="2" customFormat="1" x14ac:dyDescent="0.55000000000000004">
      <c r="B25" s="5" t="s">
        <v>36</v>
      </c>
      <c r="C25" s="5" t="s">
        <v>18</v>
      </c>
      <c r="D25" s="33">
        <v>45585</v>
      </c>
      <c r="E25" s="5" t="s">
        <v>54</v>
      </c>
      <c r="F25" s="24" t="s">
        <v>14</v>
      </c>
      <c r="G25" s="47" t="s">
        <v>73</v>
      </c>
      <c r="H25" s="48"/>
      <c r="I25" s="34">
        <v>3000</v>
      </c>
      <c r="J25" s="35" t="s">
        <v>42</v>
      </c>
      <c r="K25" s="18" t="s">
        <v>22</v>
      </c>
      <c r="L25" s="18" t="s">
        <v>22</v>
      </c>
      <c r="M25" s="18" t="s">
        <v>22</v>
      </c>
      <c r="N25" s="25">
        <v>0</v>
      </c>
      <c r="O25" s="26">
        <f t="shared" ref="O25" si="10">N25/I25</f>
        <v>0</v>
      </c>
      <c r="P25" s="5"/>
    </row>
    <row r="26" spans="2:16" s="2" customFormat="1" x14ac:dyDescent="0.55000000000000004">
      <c r="B26" s="5" t="s">
        <v>36</v>
      </c>
      <c r="C26" s="5" t="s">
        <v>18</v>
      </c>
      <c r="D26" s="33">
        <v>45579</v>
      </c>
      <c r="E26" s="5" t="s">
        <v>53</v>
      </c>
      <c r="F26" s="24" t="s">
        <v>14</v>
      </c>
      <c r="G26" s="47" t="s">
        <v>72</v>
      </c>
      <c r="H26" s="48"/>
      <c r="I26" s="34">
        <v>2500</v>
      </c>
      <c r="J26" s="35" t="s">
        <v>42</v>
      </c>
      <c r="K26" s="18" t="s">
        <v>22</v>
      </c>
      <c r="L26" s="18" t="s">
        <v>22</v>
      </c>
      <c r="M26" s="18" t="s">
        <v>22</v>
      </c>
      <c r="N26" s="25">
        <v>0</v>
      </c>
      <c r="O26" s="26">
        <f t="shared" ref="O26" si="11">N26/I26</f>
        <v>0</v>
      </c>
      <c r="P26" s="5"/>
    </row>
    <row r="27" spans="2:16" s="2" customFormat="1" x14ac:dyDescent="0.55000000000000004">
      <c r="B27" s="5" t="s">
        <v>36</v>
      </c>
      <c r="C27" s="5" t="s">
        <v>18</v>
      </c>
      <c r="D27" s="33">
        <v>45578</v>
      </c>
      <c r="E27" s="5" t="s">
        <v>54</v>
      </c>
      <c r="F27" s="24" t="s">
        <v>14</v>
      </c>
      <c r="G27" s="47" t="s">
        <v>71</v>
      </c>
      <c r="H27" s="48"/>
      <c r="I27" s="34">
        <v>1500</v>
      </c>
      <c r="J27" s="35" t="s">
        <v>42</v>
      </c>
      <c r="K27" s="18" t="s">
        <v>22</v>
      </c>
      <c r="L27" s="18" t="s">
        <v>22</v>
      </c>
      <c r="M27" s="18" t="s">
        <v>22</v>
      </c>
      <c r="N27" s="25">
        <v>0</v>
      </c>
      <c r="O27" s="26">
        <f t="shared" ref="O27" si="12">N27/I27</f>
        <v>0</v>
      </c>
      <c r="P27" s="5"/>
    </row>
    <row r="28" spans="2:16" s="2" customFormat="1" x14ac:dyDescent="0.55000000000000004">
      <c r="B28" s="5" t="s">
        <v>36</v>
      </c>
      <c r="C28" s="5" t="s">
        <v>18</v>
      </c>
      <c r="D28" s="33">
        <v>45571</v>
      </c>
      <c r="E28" s="5" t="s">
        <v>53</v>
      </c>
      <c r="F28" s="24" t="s">
        <v>14</v>
      </c>
      <c r="G28" s="47" t="s">
        <v>69</v>
      </c>
      <c r="H28" s="48"/>
      <c r="I28" s="34">
        <v>1200</v>
      </c>
      <c r="J28" s="35" t="s">
        <v>42</v>
      </c>
      <c r="K28" s="18" t="s">
        <v>22</v>
      </c>
      <c r="L28" s="18" t="s">
        <v>22</v>
      </c>
      <c r="M28" s="18" t="s">
        <v>22</v>
      </c>
      <c r="N28" s="25">
        <v>0</v>
      </c>
      <c r="O28" s="26">
        <f t="shared" ref="O28:O29" si="13">N28/I28</f>
        <v>0</v>
      </c>
      <c r="P28" s="5"/>
    </row>
    <row r="29" spans="2:16" s="2" customFormat="1" x14ac:dyDescent="0.55000000000000004">
      <c r="B29" s="5" t="s">
        <v>36</v>
      </c>
      <c r="C29" s="5" t="s">
        <v>18</v>
      </c>
      <c r="D29" s="33">
        <v>45571</v>
      </c>
      <c r="E29" s="5" t="s">
        <v>54</v>
      </c>
      <c r="F29" s="24" t="s">
        <v>14</v>
      </c>
      <c r="G29" s="47" t="s">
        <v>70</v>
      </c>
      <c r="H29" s="48"/>
      <c r="I29" s="34">
        <v>2000</v>
      </c>
      <c r="J29" s="35" t="s">
        <v>42</v>
      </c>
      <c r="K29" s="18" t="s">
        <v>22</v>
      </c>
      <c r="L29" s="18" t="s">
        <v>22</v>
      </c>
      <c r="M29" s="18" t="s">
        <v>22</v>
      </c>
      <c r="N29" s="25">
        <v>0</v>
      </c>
      <c r="O29" s="26">
        <f t="shared" si="13"/>
        <v>0</v>
      </c>
      <c r="P29" s="5"/>
    </row>
    <row r="30" spans="2:16" s="2" customFormat="1" x14ac:dyDescent="0.55000000000000004">
      <c r="B30" s="5" t="s">
        <v>36</v>
      </c>
      <c r="C30" s="5" t="s">
        <v>18</v>
      </c>
      <c r="D30" s="33">
        <v>45522</v>
      </c>
      <c r="E30" s="5" t="s">
        <v>66</v>
      </c>
      <c r="F30" s="24" t="s">
        <v>14</v>
      </c>
      <c r="G30" s="47" t="s">
        <v>68</v>
      </c>
      <c r="H30" s="48"/>
      <c r="I30" s="34">
        <v>1600</v>
      </c>
      <c r="J30" s="35" t="s">
        <v>42</v>
      </c>
      <c r="K30" s="18" t="s">
        <v>22</v>
      </c>
      <c r="L30" s="18" t="s">
        <v>22</v>
      </c>
      <c r="M30" s="18" t="s">
        <v>22</v>
      </c>
      <c r="N30" s="25">
        <v>0</v>
      </c>
      <c r="O30" s="26">
        <f t="shared" ref="O30" si="14">N30/I30</f>
        <v>0</v>
      </c>
      <c r="P30" s="5"/>
    </row>
    <row r="31" spans="2:16" s="2" customFormat="1" x14ac:dyDescent="0.55000000000000004">
      <c r="B31" s="5" t="s">
        <v>36</v>
      </c>
      <c r="C31" s="5" t="s">
        <v>18</v>
      </c>
      <c r="D31" s="33">
        <v>45501</v>
      </c>
      <c r="E31" s="5" t="s">
        <v>66</v>
      </c>
      <c r="F31" s="24" t="s">
        <v>14</v>
      </c>
      <c r="G31" s="47" t="s">
        <v>67</v>
      </c>
      <c r="H31" s="48"/>
      <c r="I31" s="34">
        <v>2000</v>
      </c>
      <c r="J31" s="35" t="s">
        <v>42</v>
      </c>
      <c r="K31" s="18" t="s">
        <v>22</v>
      </c>
      <c r="L31" s="18" t="s">
        <v>22</v>
      </c>
      <c r="M31" s="18" t="s">
        <v>22</v>
      </c>
      <c r="N31" s="25">
        <v>0</v>
      </c>
      <c r="O31" s="26">
        <f t="shared" ref="O31" si="15">N31/I31</f>
        <v>0</v>
      </c>
      <c r="P31" s="5"/>
    </row>
    <row r="32" spans="2:16" s="2" customFormat="1" x14ac:dyDescent="0.55000000000000004">
      <c r="B32" s="5" t="s">
        <v>36</v>
      </c>
      <c r="C32" s="5" t="s">
        <v>18</v>
      </c>
      <c r="D32" s="33">
        <v>45480</v>
      </c>
      <c r="E32" s="5" t="s">
        <v>64</v>
      </c>
      <c r="F32" s="24" t="s">
        <v>14</v>
      </c>
      <c r="G32" s="47" t="s">
        <v>65</v>
      </c>
      <c r="H32" s="48"/>
      <c r="I32" s="34">
        <v>3600</v>
      </c>
      <c r="J32" s="35" t="s">
        <v>42</v>
      </c>
      <c r="K32" s="18" t="s">
        <v>22</v>
      </c>
      <c r="L32" s="18" t="s">
        <v>22</v>
      </c>
      <c r="M32" s="18" t="s">
        <v>22</v>
      </c>
      <c r="N32" s="25">
        <v>0</v>
      </c>
      <c r="O32" s="26">
        <f t="shared" ref="O32" si="16">N32/I32</f>
        <v>0</v>
      </c>
      <c r="P32" s="5"/>
    </row>
    <row r="33" spans="2:16" s="2" customFormat="1" x14ac:dyDescent="0.55000000000000004">
      <c r="B33" s="5" t="s">
        <v>36</v>
      </c>
      <c r="C33" s="5" t="s">
        <v>18</v>
      </c>
      <c r="D33" s="33">
        <v>45459</v>
      </c>
      <c r="E33" s="5" t="s">
        <v>54</v>
      </c>
      <c r="F33" s="24" t="s">
        <v>14</v>
      </c>
      <c r="G33" s="47" t="s">
        <v>63</v>
      </c>
      <c r="H33" s="48"/>
      <c r="I33" s="34">
        <v>2300</v>
      </c>
      <c r="J33" s="35" t="s">
        <v>42</v>
      </c>
      <c r="K33" s="18" t="s">
        <v>22</v>
      </c>
      <c r="L33" s="18" t="s">
        <v>22</v>
      </c>
      <c r="M33" s="18" t="s">
        <v>22</v>
      </c>
      <c r="N33" s="25">
        <v>0</v>
      </c>
      <c r="O33" s="26">
        <f t="shared" ref="O33" si="17">N33/I33</f>
        <v>0</v>
      </c>
      <c r="P33" s="5"/>
    </row>
    <row r="34" spans="2:16" s="2" customFormat="1" x14ac:dyDescent="0.55000000000000004">
      <c r="B34" s="5" t="s">
        <v>36</v>
      </c>
      <c r="C34" s="5" t="s">
        <v>18</v>
      </c>
      <c r="D34" s="33">
        <v>45445</v>
      </c>
      <c r="E34" s="5" t="s">
        <v>53</v>
      </c>
      <c r="F34" s="24" t="s">
        <v>14</v>
      </c>
      <c r="G34" s="47" t="s">
        <v>62</v>
      </c>
      <c r="H34" s="48"/>
      <c r="I34" s="34">
        <v>4100</v>
      </c>
      <c r="J34" s="35" t="s">
        <v>42</v>
      </c>
      <c r="K34" s="18" t="s">
        <v>22</v>
      </c>
      <c r="L34" s="18" t="s">
        <v>22</v>
      </c>
      <c r="M34" s="18" t="s">
        <v>22</v>
      </c>
      <c r="N34" s="25">
        <v>0</v>
      </c>
      <c r="O34" s="26">
        <f t="shared" ref="O34" si="18">N34/I34</f>
        <v>0</v>
      </c>
      <c r="P34" s="5"/>
    </row>
    <row r="35" spans="2:16" s="2" customFormat="1" x14ac:dyDescent="0.55000000000000004">
      <c r="B35" s="5" t="s">
        <v>36</v>
      </c>
      <c r="C35" s="5" t="s">
        <v>18</v>
      </c>
      <c r="D35" s="33">
        <v>45438</v>
      </c>
      <c r="E35" s="5" t="s">
        <v>53</v>
      </c>
      <c r="F35" s="24" t="s">
        <v>14</v>
      </c>
      <c r="G35" s="47" t="s">
        <v>61</v>
      </c>
      <c r="H35" s="48"/>
      <c r="I35" s="34">
        <v>4000</v>
      </c>
      <c r="J35" s="35" t="s">
        <v>42</v>
      </c>
      <c r="K35" s="18" t="s">
        <v>22</v>
      </c>
      <c r="L35" s="18" t="s">
        <v>22</v>
      </c>
      <c r="M35" s="18" t="s">
        <v>22</v>
      </c>
      <c r="N35" s="25">
        <v>0</v>
      </c>
      <c r="O35" s="26">
        <f t="shared" ref="O35" si="19">N35/I35</f>
        <v>0</v>
      </c>
      <c r="P35" s="5"/>
    </row>
    <row r="36" spans="2:16" s="2" customFormat="1" x14ac:dyDescent="0.55000000000000004">
      <c r="B36" s="5" t="s">
        <v>36</v>
      </c>
      <c r="C36" s="5" t="s">
        <v>18</v>
      </c>
      <c r="D36" s="33">
        <v>45431</v>
      </c>
      <c r="E36" s="5" t="s">
        <v>53</v>
      </c>
      <c r="F36" s="24" t="s">
        <v>14</v>
      </c>
      <c r="G36" s="47" t="s">
        <v>60</v>
      </c>
      <c r="H36" s="48"/>
      <c r="I36" s="34">
        <v>4000</v>
      </c>
      <c r="J36" s="35" t="s">
        <v>42</v>
      </c>
      <c r="K36" s="18" t="s">
        <v>22</v>
      </c>
      <c r="L36" s="18" t="s">
        <v>22</v>
      </c>
      <c r="M36" s="18" t="s">
        <v>22</v>
      </c>
      <c r="N36" s="25">
        <v>0</v>
      </c>
      <c r="O36" s="26">
        <f t="shared" ref="O36" si="20">N36/I36</f>
        <v>0</v>
      </c>
      <c r="P36" s="5"/>
    </row>
    <row r="37" spans="2:16" s="2" customFormat="1" x14ac:dyDescent="0.55000000000000004">
      <c r="B37" s="5" t="s">
        <v>36</v>
      </c>
      <c r="C37" s="5" t="s">
        <v>18</v>
      </c>
      <c r="D37" s="33">
        <v>45424</v>
      </c>
      <c r="E37" s="5" t="s">
        <v>53</v>
      </c>
      <c r="F37" s="24" t="s">
        <v>14</v>
      </c>
      <c r="G37" s="47" t="s">
        <v>59</v>
      </c>
      <c r="H37" s="48"/>
      <c r="I37" s="34">
        <v>2000</v>
      </c>
      <c r="J37" s="35" t="s">
        <v>42</v>
      </c>
      <c r="K37" s="18" t="s">
        <v>22</v>
      </c>
      <c r="L37" s="18" t="s">
        <v>22</v>
      </c>
      <c r="M37" s="18" t="s">
        <v>22</v>
      </c>
      <c r="N37" s="25">
        <v>0</v>
      </c>
      <c r="O37" s="26">
        <f t="shared" ref="O37" si="21">N37/I37</f>
        <v>0</v>
      </c>
      <c r="P37" s="5"/>
    </row>
    <row r="38" spans="2:16" s="2" customFormat="1" x14ac:dyDescent="0.55000000000000004">
      <c r="B38" s="5" t="s">
        <v>36</v>
      </c>
      <c r="C38" s="5" t="s">
        <v>18</v>
      </c>
      <c r="D38" s="33">
        <v>45417</v>
      </c>
      <c r="E38" s="5" t="s">
        <v>53</v>
      </c>
      <c r="F38" s="24" t="s">
        <v>14</v>
      </c>
      <c r="G38" s="47" t="s">
        <v>58</v>
      </c>
      <c r="H38" s="48"/>
      <c r="I38" s="34">
        <v>2000</v>
      </c>
      <c r="J38" s="35" t="s">
        <v>42</v>
      </c>
      <c r="K38" s="18" t="s">
        <v>22</v>
      </c>
      <c r="L38" s="18" t="s">
        <v>22</v>
      </c>
      <c r="M38" s="18" t="s">
        <v>22</v>
      </c>
      <c r="N38" s="25">
        <v>0</v>
      </c>
      <c r="O38" s="26">
        <f t="shared" ref="O38" si="22">N38/I38</f>
        <v>0</v>
      </c>
      <c r="P38" s="5"/>
    </row>
    <row r="39" spans="2:16" s="2" customFormat="1" x14ac:dyDescent="0.55000000000000004">
      <c r="B39" s="5" t="s">
        <v>36</v>
      </c>
      <c r="C39" s="5" t="s">
        <v>26</v>
      </c>
      <c r="D39" s="33">
        <v>45410</v>
      </c>
      <c r="E39" s="5" t="s">
        <v>54</v>
      </c>
      <c r="F39" s="24" t="s">
        <v>14</v>
      </c>
      <c r="G39" s="47" t="s">
        <v>57</v>
      </c>
      <c r="H39" s="48"/>
      <c r="I39" s="34">
        <v>4200</v>
      </c>
      <c r="J39" s="35" t="s">
        <v>42</v>
      </c>
      <c r="K39" s="18" t="s">
        <v>22</v>
      </c>
      <c r="L39" s="18" t="s">
        <v>22</v>
      </c>
      <c r="M39" s="18" t="s">
        <v>22</v>
      </c>
      <c r="N39" s="25">
        <v>0</v>
      </c>
      <c r="O39" s="26">
        <f t="shared" ref="O39" si="23">N39/I39</f>
        <v>0</v>
      </c>
      <c r="P39" s="5"/>
    </row>
    <row r="40" spans="2:16" s="2" customFormat="1" x14ac:dyDescent="0.55000000000000004">
      <c r="B40" s="5" t="s">
        <v>36</v>
      </c>
      <c r="C40" s="5" t="s">
        <v>18</v>
      </c>
      <c r="D40" s="33">
        <v>45403</v>
      </c>
      <c r="E40" s="5" t="s">
        <v>53</v>
      </c>
      <c r="F40" s="24" t="s">
        <v>14</v>
      </c>
      <c r="G40" s="47" t="s">
        <v>56</v>
      </c>
      <c r="H40" s="48"/>
      <c r="I40" s="34">
        <v>3000</v>
      </c>
      <c r="J40" s="35" t="s">
        <v>42</v>
      </c>
      <c r="K40" s="18" t="s">
        <v>22</v>
      </c>
      <c r="L40" s="18" t="s">
        <v>22</v>
      </c>
      <c r="M40" s="18" t="s">
        <v>22</v>
      </c>
      <c r="N40" s="25">
        <v>0</v>
      </c>
      <c r="O40" s="26">
        <f t="shared" ref="O40:O45" si="24">N40/I40</f>
        <v>0</v>
      </c>
      <c r="P40" s="5"/>
    </row>
    <row r="41" spans="2:16" s="2" customFormat="1" x14ac:dyDescent="0.55000000000000004">
      <c r="B41" s="5" t="s">
        <v>36</v>
      </c>
      <c r="C41" s="5" t="s">
        <v>18</v>
      </c>
      <c r="D41" s="33">
        <v>45403</v>
      </c>
      <c r="E41" s="5" t="s">
        <v>54</v>
      </c>
      <c r="F41" s="24" t="s">
        <v>14</v>
      </c>
      <c r="G41" s="47" t="s">
        <v>55</v>
      </c>
      <c r="H41" s="48"/>
      <c r="I41" s="34">
        <v>2000</v>
      </c>
      <c r="J41" s="35" t="s">
        <v>42</v>
      </c>
      <c r="K41" s="18" t="s">
        <v>22</v>
      </c>
      <c r="L41" s="18" t="s">
        <v>22</v>
      </c>
      <c r="M41" s="18" t="s">
        <v>22</v>
      </c>
      <c r="N41" s="25">
        <v>0</v>
      </c>
      <c r="O41" s="26">
        <f t="shared" si="24"/>
        <v>0</v>
      </c>
      <c r="P41" s="5"/>
    </row>
    <row r="42" spans="2:16" s="2" customFormat="1" x14ac:dyDescent="0.55000000000000004">
      <c r="B42" s="5" t="s">
        <v>36</v>
      </c>
      <c r="C42" s="5" t="s">
        <v>18</v>
      </c>
      <c r="D42" s="33">
        <v>45396</v>
      </c>
      <c r="E42" s="5" t="s">
        <v>24</v>
      </c>
      <c r="F42" s="24" t="s">
        <v>14</v>
      </c>
      <c r="G42" s="47" t="s">
        <v>52</v>
      </c>
      <c r="H42" s="48"/>
      <c r="I42" s="34">
        <v>3000</v>
      </c>
      <c r="J42" s="35" t="s">
        <v>42</v>
      </c>
      <c r="K42" s="18" t="s">
        <v>22</v>
      </c>
      <c r="L42" s="18" t="s">
        <v>22</v>
      </c>
      <c r="M42" s="18" t="s">
        <v>22</v>
      </c>
      <c r="N42" s="25">
        <v>0</v>
      </c>
      <c r="O42" s="26">
        <f t="shared" si="24"/>
        <v>0</v>
      </c>
      <c r="P42" s="5"/>
    </row>
    <row r="43" spans="2:16" s="2" customFormat="1" x14ac:dyDescent="0.55000000000000004">
      <c r="B43" s="5" t="s">
        <v>36</v>
      </c>
      <c r="C43" s="5" t="s">
        <v>18</v>
      </c>
      <c r="D43" s="33">
        <v>45389</v>
      </c>
      <c r="E43" s="5" t="s">
        <v>39</v>
      </c>
      <c r="F43" s="24" t="s">
        <v>14</v>
      </c>
      <c r="G43" s="47" t="s">
        <v>51</v>
      </c>
      <c r="H43" s="48"/>
      <c r="I43" s="34">
        <v>4500</v>
      </c>
      <c r="J43" s="35" t="s">
        <v>42</v>
      </c>
      <c r="K43" s="18" t="s">
        <v>22</v>
      </c>
      <c r="L43" s="18" t="s">
        <v>22</v>
      </c>
      <c r="M43" s="18" t="s">
        <v>22</v>
      </c>
      <c r="N43" s="25">
        <v>0</v>
      </c>
      <c r="O43" s="26">
        <f t="shared" si="24"/>
        <v>0</v>
      </c>
      <c r="P43" s="5"/>
    </row>
    <row r="44" spans="2:16" s="2" customFormat="1" x14ac:dyDescent="0.55000000000000004">
      <c r="B44" s="5" t="s">
        <v>36</v>
      </c>
      <c r="C44" s="5" t="s">
        <v>18</v>
      </c>
      <c r="D44" s="33">
        <v>45382</v>
      </c>
      <c r="E44" s="5" t="s">
        <v>39</v>
      </c>
      <c r="F44" s="24" t="s">
        <v>14</v>
      </c>
      <c r="G44" s="47" t="s">
        <v>50</v>
      </c>
      <c r="H44" s="48"/>
      <c r="I44" s="34">
        <v>4000</v>
      </c>
      <c r="J44" s="35" t="s">
        <v>42</v>
      </c>
      <c r="K44" s="18" t="s">
        <v>22</v>
      </c>
      <c r="L44" s="18" t="s">
        <v>22</v>
      </c>
      <c r="M44" s="18" t="s">
        <v>22</v>
      </c>
      <c r="N44" s="25">
        <v>0</v>
      </c>
      <c r="O44" s="26">
        <f t="shared" si="24"/>
        <v>0</v>
      </c>
      <c r="P44" s="38"/>
    </row>
    <row r="45" spans="2:16" s="2" customFormat="1" x14ac:dyDescent="0.55000000000000004">
      <c r="B45" s="5" t="s">
        <v>36</v>
      </c>
      <c r="C45" s="5" t="s">
        <v>18</v>
      </c>
      <c r="D45" s="33">
        <v>45375</v>
      </c>
      <c r="E45" s="5" t="s">
        <v>27</v>
      </c>
      <c r="F45" s="24" t="s">
        <v>14</v>
      </c>
      <c r="G45" s="47" t="s">
        <v>49</v>
      </c>
      <c r="H45" s="48"/>
      <c r="I45" s="34">
        <v>5200</v>
      </c>
      <c r="J45" s="35" t="s">
        <v>42</v>
      </c>
      <c r="K45" s="18" t="s">
        <v>22</v>
      </c>
      <c r="L45" s="18" t="s">
        <v>22</v>
      </c>
      <c r="M45" s="18" t="s">
        <v>22</v>
      </c>
      <c r="N45" s="25">
        <v>0</v>
      </c>
      <c r="O45" s="26">
        <f t="shared" si="24"/>
        <v>0</v>
      </c>
      <c r="P45" s="5"/>
    </row>
    <row r="46" spans="2:16" s="2" customFormat="1" x14ac:dyDescent="0.55000000000000004">
      <c r="B46" s="5" t="s">
        <v>36</v>
      </c>
      <c r="C46" s="27" t="s">
        <v>18</v>
      </c>
      <c r="D46" s="39">
        <v>45374</v>
      </c>
      <c r="E46" s="27" t="s">
        <v>24</v>
      </c>
      <c r="F46" s="27" t="s">
        <v>14</v>
      </c>
      <c r="G46" s="52" t="s">
        <v>45</v>
      </c>
      <c r="H46" s="54"/>
      <c r="I46" s="36">
        <v>1000</v>
      </c>
      <c r="J46" s="37" t="s">
        <v>43</v>
      </c>
      <c r="K46" s="29" t="s">
        <v>46</v>
      </c>
      <c r="L46" s="29">
        <v>400</v>
      </c>
      <c r="M46" s="29">
        <v>14.2</v>
      </c>
      <c r="N46" s="30">
        <f>L46*M46</f>
        <v>5680</v>
      </c>
      <c r="O46" s="32">
        <f>(N46+N47)/I46</f>
        <v>5.68</v>
      </c>
      <c r="P46" s="40"/>
    </row>
    <row r="47" spans="2:16" s="2" customFormat="1" x14ac:dyDescent="0.55000000000000004">
      <c r="B47" s="5" t="s">
        <v>36</v>
      </c>
      <c r="C47" s="5" t="s">
        <v>18</v>
      </c>
      <c r="D47" s="33">
        <v>45374</v>
      </c>
      <c r="E47" s="5" t="s">
        <v>39</v>
      </c>
      <c r="F47" s="24" t="s">
        <v>14</v>
      </c>
      <c r="G47" s="47" t="s">
        <v>44</v>
      </c>
      <c r="H47" s="48"/>
      <c r="I47" s="34">
        <v>1000</v>
      </c>
      <c r="J47" s="35" t="s">
        <v>42</v>
      </c>
      <c r="K47" s="18" t="s">
        <v>22</v>
      </c>
      <c r="L47" s="18" t="s">
        <v>22</v>
      </c>
      <c r="M47" s="18" t="s">
        <v>22</v>
      </c>
      <c r="N47" s="25">
        <v>0</v>
      </c>
      <c r="O47" s="26">
        <f>N47/I47</f>
        <v>0</v>
      </c>
      <c r="P47" s="38"/>
    </row>
    <row r="48" spans="2:16" s="2" customFormat="1" x14ac:dyDescent="0.55000000000000004">
      <c r="B48" s="5" t="s">
        <v>36</v>
      </c>
      <c r="C48" s="5" t="s">
        <v>18</v>
      </c>
      <c r="D48" s="33">
        <v>45368</v>
      </c>
      <c r="E48" s="24" t="s">
        <v>24</v>
      </c>
      <c r="F48" s="24" t="s">
        <v>14</v>
      </c>
      <c r="G48" s="47" t="s">
        <v>38</v>
      </c>
      <c r="H48" s="48"/>
      <c r="I48" s="34">
        <v>2000</v>
      </c>
      <c r="J48" s="35" t="s">
        <v>42</v>
      </c>
      <c r="K48" s="18" t="s">
        <v>22</v>
      </c>
      <c r="L48" s="18" t="s">
        <v>22</v>
      </c>
      <c r="M48" s="18" t="s">
        <v>22</v>
      </c>
      <c r="N48" s="25">
        <v>0</v>
      </c>
      <c r="O48" s="26">
        <f>N48/I48</f>
        <v>0</v>
      </c>
      <c r="P48" s="5"/>
    </row>
    <row r="49" spans="2:16" s="2" customFormat="1" x14ac:dyDescent="0.55000000000000004">
      <c r="B49" s="5" t="s">
        <v>36</v>
      </c>
      <c r="C49" s="5" t="s">
        <v>18</v>
      </c>
      <c r="D49" s="33">
        <v>45368</v>
      </c>
      <c r="E49" s="5" t="s">
        <v>39</v>
      </c>
      <c r="F49" s="24" t="s">
        <v>14</v>
      </c>
      <c r="G49" s="47" t="s">
        <v>37</v>
      </c>
      <c r="H49" s="48"/>
      <c r="I49" s="34">
        <v>1000</v>
      </c>
      <c r="J49" s="35" t="s">
        <v>42</v>
      </c>
      <c r="K49" s="18" t="s">
        <v>22</v>
      </c>
      <c r="L49" s="18" t="s">
        <v>22</v>
      </c>
      <c r="M49" s="18" t="s">
        <v>22</v>
      </c>
      <c r="N49" s="25">
        <v>0</v>
      </c>
      <c r="O49" s="26">
        <f>N49/I49</f>
        <v>0</v>
      </c>
      <c r="P49" s="5"/>
    </row>
    <row r="50" spans="2:16" s="2" customFormat="1" x14ac:dyDescent="0.55000000000000004">
      <c r="B50" s="5" t="s">
        <v>36</v>
      </c>
      <c r="C50" s="5" t="s">
        <v>18</v>
      </c>
      <c r="D50" s="33">
        <v>45367</v>
      </c>
      <c r="E50" s="24" t="s">
        <v>24</v>
      </c>
      <c r="F50" s="24" t="s">
        <v>14</v>
      </c>
      <c r="G50" s="47" t="s">
        <v>32</v>
      </c>
      <c r="H50" s="48"/>
      <c r="I50" s="34">
        <v>2000</v>
      </c>
      <c r="J50" s="35" t="s">
        <v>42</v>
      </c>
      <c r="K50" s="18" t="s">
        <v>22</v>
      </c>
      <c r="L50" s="18" t="s">
        <v>22</v>
      </c>
      <c r="M50" s="18" t="s">
        <v>22</v>
      </c>
      <c r="N50" s="25">
        <v>0</v>
      </c>
      <c r="O50" s="26">
        <f>N50/I50</f>
        <v>0</v>
      </c>
      <c r="P50" s="5"/>
    </row>
    <row r="51" spans="2:16" s="2" customFormat="1" x14ac:dyDescent="0.55000000000000004">
      <c r="B51" s="5" t="s">
        <v>36</v>
      </c>
      <c r="C51" s="5" t="s">
        <v>18</v>
      </c>
      <c r="D51" s="33">
        <v>45367</v>
      </c>
      <c r="E51" s="5" t="s">
        <v>27</v>
      </c>
      <c r="F51" s="24" t="s">
        <v>14</v>
      </c>
      <c r="G51" s="47" t="s">
        <v>33</v>
      </c>
      <c r="H51" s="48"/>
      <c r="I51" s="34">
        <v>2000</v>
      </c>
      <c r="J51" s="35" t="s">
        <v>42</v>
      </c>
      <c r="K51" s="18" t="s">
        <v>22</v>
      </c>
      <c r="L51" s="18" t="s">
        <v>22</v>
      </c>
      <c r="M51" s="18" t="s">
        <v>22</v>
      </c>
      <c r="N51" s="25">
        <v>0</v>
      </c>
      <c r="O51" s="26">
        <f>N51/I51</f>
        <v>0</v>
      </c>
      <c r="P51" s="5"/>
    </row>
    <row r="52" spans="2:16" x14ac:dyDescent="0.55000000000000004">
      <c r="B52" s="5" t="s">
        <v>36</v>
      </c>
      <c r="C52" s="27" t="s">
        <v>26</v>
      </c>
      <c r="D52" s="28">
        <v>45361</v>
      </c>
      <c r="E52" s="29" t="s">
        <v>27</v>
      </c>
      <c r="F52" s="27" t="s">
        <v>14</v>
      </c>
      <c r="G52" s="52" t="s">
        <v>28</v>
      </c>
      <c r="H52" s="54"/>
      <c r="I52" s="36">
        <v>2000</v>
      </c>
      <c r="J52" s="37" t="s">
        <v>43</v>
      </c>
      <c r="K52" s="29" t="s">
        <v>29</v>
      </c>
      <c r="L52" s="29">
        <v>700</v>
      </c>
      <c r="M52" s="29">
        <v>2.7</v>
      </c>
      <c r="N52" s="30">
        <f>L52*M52</f>
        <v>1890.0000000000002</v>
      </c>
      <c r="O52" s="32">
        <f>(N52+N53)/I52</f>
        <v>3.43</v>
      </c>
      <c r="P52" s="29"/>
    </row>
    <row r="53" spans="2:16" x14ac:dyDescent="0.55000000000000004">
      <c r="B53" s="5" t="s">
        <v>36</v>
      </c>
      <c r="C53" s="27" t="s">
        <v>34</v>
      </c>
      <c r="D53" s="27" t="s">
        <v>34</v>
      </c>
      <c r="E53" s="27" t="s">
        <v>34</v>
      </c>
      <c r="F53" s="27" t="s">
        <v>34</v>
      </c>
      <c r="G53" s="52" t="s">
        <v>34</v>
      </c>
      <c r="H53" s="54"/>
      <c r="I53" s="37" t="s">
        <v>31</v>
      </c>
      <c r="J53" s="27" t="s">
        <v>34</v>
      </c>
      <c r="K53" s="29" t="s">
        <v>30</v>
      </c>
      <c r="L53" s="29">
        <v>700</v>
      </c>
      <c r="M53" s="29">
        <v>7.1</v>
      </c>
      <c r="N53" s="30">
        <f>L53*M53</f>
        <v>4970</v>
      </c>
      <c r="O53" s="31" t="s">
        <v>31</v>
      </c>
      <c r="P53" s="29"/>
    </row>
    <row r="54" spans="2:16" x14ac:dyDescent="0.55000000000000004">
      <c r="B54" s="5" t="s">
        <v>36</v>
      </c>
      <c r="C54" s="5" t="s">
        <v>23</v>
      </c>
      <c r="D54" s="23">
        <v>45347</v>
      </c>
      <c r="E54" s="18" t="s">
        <v>24</v>
      </c>
      <c r="F54" s="24" t="s">
        <v>14</v>
      </c>
      <c r="G54" s="47" t="s">
        <v>25</v>
      </c>
      <c r="H54" s="48"/>
      <c r="I54" s="34">
        <v>3000</v>
      </c>
      <c r="J54" s="35" t="s">
        <v>42</v>
      </c>
      <c r="K54" s="18" t="s">
        <v>22</v>
      </c>
      <c r="L54" s="18" t="s">
        <v>22</v>
      </c>
      <c r="M54" s="18" t="s">
        <v>22</v>
      </c>
      <c r="N54" s="25">
        <v>0</v>
      </c>
      <c r="O54" s="26">
        <f>N54/I54</f>
        <v>0</v>
      </c>
      <c r="P54" s="13"/>
    </row>
    <row r="55" spans="2:16" ht="18.5" thickBot="1" x14ac:dyDescent="0.6">
      <c r="B55" s="5" t="s">
        <v>36</v>
      </c>
      <c r="C55" s="5" t="s">
        <v>18</v>
      </c>
      <c r="D55" s="23">
        <v>45340</v>
      </c>
      <c r="E55" s="18" t="s">
        <v>20</v>
      </c>
      <c r="F55" s="24" t="s">
        <v>14</v>
      </c>
      <c r="G55" s="47" t="s">
        <v>21</v>
      </c>
      <c r="H55" s="48"/>
      <c r="I55" s="34">
        <v>2800</v>
      </c>
      <c r="J55" s="35" t="s">
        <v>42</v>
      </c>
      <c r="K55" s="18" t="s">
        <v>22</v>
      </c>
      <c r="L55" s="18" t="s">
        <v>22</v>
      </c>
      <c r="M55" s="18" t="s">
        <v>22</v>
      </c>
      <c r="N55" s="25">
        <v>0</v>
      </c>
      <c r="O55" s="26">
        <f>N55/I55</f>
        <v>0</v>
      </c>
      <c r="P55" s="6"/>
    </row>
    <row r="56" spans="2:16" ht="18.5" thickTop="1" x14ac:dyDescent="0.55000000000000004">
      <c r="B56" s="7" t="s">
        <v>16</v>
      </c>
      <c r="C56" s="7" t="s">
        <v>15</v>
      </c>
      <c r="D56" s="7" t="s">
        <v>16</v>
      </c>
      <c r="E56" s="7" t="s">
        <v>16</v>
      </c>
      <c r="F56" s="7" t="s">
        <v>16</v>
      </c>
      <c r="G56" s="49" t="s">
        <v>16</v>
      </c>
      <c r="H56" s="50"/>
      <c r="I56" s="8">
        <f>SUM(I12:I55)</f>
        <v>116800</v>
      </c>
      <c r="J56" s="9" t="s">
        <v>16</v>
      </c>
      <c r="K56" s="9" t="s">
        <v>16</v>
      </c>
      <c r="L56" s="9" t="s">
        <v>16</v>
      </c>
      <c r="M56" s="9" t="s">
        <v>16</v>
      </c>
      <c r="N56" s="8">
        <f>SUM(N12:N55)</f>
        <v>29560</v>
      </c>
      <c r="O56" s="10">
        <f>N56/I56</f>
        <v>0.25308219178082192</v>
      </c>
      <c r="P56" s="9" t="s">
        <v>16</v>
      </c>
    </row>
    <row r="57" spans="2:16" x14ac:dyDescent="0.55000000000000004">
      <c r="E57" s="2"/>
      <c r="F57" s="2"/>
      <c r="G57" s="2"/>
      <c r="H57" s="2"/>
      <c r="I57" s="11"/>
      <c r="J57" s="12"/>
      <c r="K57" s="11"/>
      <c r="L57" s="11"/>
      <c r="M57" s="11"/>
      <c r="N57" s="11"/>
    </row>
  </sheetData>
  <sheetProtection algorithmName="SHA-512" hashValue="70NMETgR4IjEVpAfdJDgewnaH2BocyP83h3fkvCcGOoRosn/wNjheUd7p8phvaopnLVJBhzz7suwPjRY1w+mMQ==" saltValue="E7/2Df3W2QuXpRiwhXG99g==" spinCount="100000" sheet="1" selectLockedCells="1" selectUnlockedCells="1"/>
  <mergeCells count="61">
    <mergeCell ref="G13:H13"/>
    <mergeCell ref="G15:H15"/>
    <mergeCell ref="G14:H14"/>
    <mergeCell ref="G17:H17"/>
    <mergeCell ref="G40:H40"/>
    <mergeCell ref="G19:H19"/>
    <mergeCell ref="G41:H41"/>
    <mergeCell ref="G44:H44"/>
    <mergeCell ref="G39:H39"/>
    <mergeCell ref="G42:H42"/>
    <mergeCell ref="G21:H21"/>
    <mergeCell ref="G26:H26"/>
    <mergeCell ref="G22:H22"/>
    <mergeCell ref="H6:H7"/>
    <mergeCell ref="G55:H55"/>
    <mergeCell ref="G50:H50"/>
    <mergeCell ref="G51:H51"/>
    <mergeCell ref="G52:H52"/>
    <mergeCell ref="G53:H53"/>
    <mergeCell ref="G54:H54"/>
    <mergeCell ref="G23:H23"/>
    <mergeCell ref="G38:H38"/>
    <mergeCell ref="G48:H48"/>
    <mergeCell ref="G49:H49"/>
    <mergeCell ref="G46:H46"/>
    <mergeCell ref="G47:H47"/>
    <mergeCell ref="G45:H45"/>
    <mergeCell ref="G43:H43"/>
    <mergeCell ref="G20:H20"/>
    <mergeCell ref="G56:H56"/>
    <mergeCell ref="A1:P1"/>
    <mergeCell ref="K11:N11"/>
    <mergeCell ref="O11:O12"/>
    <mergeCell ref="P11:P12"/>
    <mergeCell ref="D11:D12"/>
    <mergeCell ref="E11:E12"/>
    <mergeCell ref="F11:F12"/>
    <mergeCell ref="I11:I12"/>
    <mergeCell ref="J11:J12"/>
    <mergeCell ref="D6:D7"/>
    <mergeCell ref="E6:E7"/>
    <mergeCell ref="F6:F7"/>
    <mergeCell ref="G6:G7"/>
    <mergeCell ref="B11:B12"/>
    <mergeCell ref="G18:H18"/>
    <mergeCell ref="C11:C12"/>
    <mergeCell ref="G11:H12"/>
    <mergeCell ref="G37:H37"/>
    <mergeCell ref="G36:H36"/>
    <mergeCell ref="G35:H35"/>
    <mergeCell ref="G34:H34"/>
    <mergeCell ref="G33:H33"/>
    <mergeCell ref="G32:H32"/>
    <mergeCell ref="G31:H31"/>
    <mergeCell ref="G30:H30"/>
    <mergeCell ref="G28:H28"/>
    <mergeCell ref="G24:H24"/>
    <mergeCell ref="G25:H25"/>
    <mergeCell ref="G27:H27"/>
    <mergeCell ref="G29:H29"/>
    <mergeCell ref="G16:H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中央競馬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Miyakawa</dc:creator>
  <cp:lastModifiedBy>Yutaka Miyakawa</cp:lastModifiedBy>
  <cp:lastPrinted>2024-03-20T09:45:41Z</cp:lastPrinted>
  <dcterms:created xsi:type="dcterms:W3CDTF">2024-02-18T03:48:39Z</dcterms:created>
  <dcterms:modified xsi:type="dcterms:W3CDTF">2024-12-30T01:37:00Z</dcterms:modified>
</cp:coreProperties>
</file>